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990"/>
  </bookViews>
  <sheets>
    <sheet name="Лист2" sheetId="2" r:id="rId1"/>
  </sheets>
  <definedNames>
    <definedName name="_xlnm._FilterDatabase" localSheetId="0" hidden="1">Лист2!$E$5:$E$187</definedName>
    <definedName name="_xlnm.Print_Area" localSheetId="0">Лист2!$A$1:$J$185</definedName>
  </definedNames>
  <calcPr calcId="124519"/>
</workbook>
</file>

<file path=xl/calcChain.xml><?xml version="1.0" encoding="utf-8"?>
<calcChain xmlns="http://schemas.openxmlformats.org/spreadsheetml/2006/main">
  <c r="J84" i="2"/>
  <c r="I84"/>
  <c r="H171" l="1"/>
  <c r="H20" l="1"/>
  <c r="H19" s="1"/>
  <c r="H89"/>
  <c r="H88" s="1"/>
  <c r="H101"/>
  <c r="H100" s="1"/>
  <c r="H26"/>
  <c r="H25" s="1"/>
  <c r="H42"/>
  <c r="H41"/>
  <c r="H40" s="1"/>
  <c r="H150"/>
  <c r="H134"/>
  <c r="H133" s="1"/>
  <c r="H135"/>
  <c r="I42"/>
  <c r="I41"/>
  <c r="I40" s="1"/>
  <c r="I45"/>
  <c r="I44" s="1"/>
  <c r="H10"/>
  <c r="H9" s="1"/>
  <c r="H8" s="1"/>
  <c r="H170"/>
  <c r="H60"/>
  <c r="J177"/>
  <c r="J176"/>
  <c r="I177"/>
  <c r="I176" s="1"/>
  <c r="H177"/>
  <c r="H176"/>
  <c r="J170"/>
  <c r="I170"/>
  <c r="H148"/>
  <c r="H147" s="1"/>
  <c r="H73"/>
  <c r="H72" s="1"/>
  <c r="H71" s="1"/>
  <c r="H29"/>
  <c r="H28"/>
  <c r="J183"/>
  <c r="J182"/>
  <c r="J181" s="1"/>
  <c r="J180" s="1"/>
  <c r="I183"/>
  <c r="I182"/>
  <c r="I181" s="1"/>
  <c r="I180" s="1"/>
  <c r="H183"/>
  <c r="H182"/>
  <c r="H181" s="1"/>
  <c r="H180" s="1"/>
  <c r="H59"/>
  <c r="J163"/>
  <c r="J162" s="1"/>
  <c r="I163"/>
  <c r="I162"/>
  <c r="H163"/>
  <c r="H162" s="1"/>
  <c r="J135"/>
  <c r="J134" s="1"/>
  <c r="J133" s="1"/>
  <c r="I135"/>
  <c r="I134"/>
  <c r="I133" s="1"/>
  <c r="I10"/>
  <c r="I9"/>
  <c r="I7" s="1"/>
  <c r="J10"/>
  <c r="J9" s="1"/>
  <c r="J174"/>
  <c r="J173" s="1"/>
  <c r="I174"/>
  <c r="I173" s="1"/>
  <c r="I169" s="1"/>
  <c r="H174"/>
  <c r="H173" s="1"/>
  <c r="H169" s="1"/>
  <c r="J95"/>
  <c r="J94"/>
  <c r="I95"/>
  <c r="I94" s="1"/>
  <c r="H95"/>
  <c r="H94"/>
  <c r="J119"/>
  <c r="J118" s="1"/>
  <c r="I119"/>
  <c r="I118"/>
  <c r="H119"/>
  <c r="H118" s="1"/>
  <c r="I8"/>
  <c r="J116"/>
  <c r="J115"/>
  <c r="I116"/>
  <c r="I115" s="1"/>
  <c r="H116"/>
  <c r="H115"/>
  <c r="J98"/>
  <c r="J97" s="1"/>
  <c r="I98"/>
  <c r="I97"/>
  <c r="H98"/>
  <c r="H97" s="1"/>
  <c r="J104"/>
  <c r="J103"/>
  <c r="I104"/>
  <c r="I103" s="1"/>
  <c r="H104"/>
  <c r="H103"/>
  <c r="I92"/>
  <c r="I91" s="1"/>
  <c r="J92"/>
  <c r="J91"/>
  <c r="I89"/>
  <c r="I88" s="1"/>
  <c r="J89"/>
  <c r="J88"/>
  <c r="H92"/>
  <c r="H91" s="1"/>
  <c r="J76"/>
  <c r="J75"/>
  <c r="I76"/>
  <c r="I75" s="1"/>
  <c r="H76"/>
  <c r="H75"/>
  <c r="J52"/>
  <c r="J51" s="1"/>
  <c r="J47" s="1"/>
  <c r="I52"/>
  <c r="I51"/>
  <c r="H52"/>
  <c r="H51" s="1"/>
  <c r="J55"/>
  <c r="J54"/>
  <c r="I55"/>
  <c r="I54" s="1"/>
  <c r="I47" s="1"/>
  <c r="H55"/>
  <c r="H54"/>
  <c r="J167"/>
  <c r="J166" s="1"/>
  <c r="J165" s="1"/>
  <c r="J138"/>
  <c r="J137"/>
  <c r="I138"/>
  <c r="I137" s="1"/>
  <c r="H138"/>
  <c r="H137"/>
  <c r="I141"/>
  <c r="I140" s="1"/>
  <c r="J141"/>
  <c r="J140"/>
  <c r="H141"/>
  <c r="H140" s="1"/>
  <c r="I69"/>
  <c r="I68" s="1"/>
  <c r="I58" s="1"/>
  <c r="J69"/>
  <c r="J68" s="1"/>
  <c r="I66"/>
  <c r="I65" s="1"/>
  <c r="J66"/>
  <c r="J65"/>
  <c r="H63"/>
  <c r="H62" s="1"/>
  <c r="I63"/>
  <c r="I62"/>
  <c r="I32"/>
  <c r="I31" s="1"/>
  <c r="J32"/>
  <c r="J31"/>
  <c r="H32"/>
  <c r="H31" s="1"/>
  <c r="H23"/>
  <c r="H22"/>
  <c r="H167"/>
  <c r="H166" s="1"/>
  <c r="H165" s="1"/>
  <c r="I160"/>
  <c r="I159" s="1"/>
  <c r="J160"/>
  <c r="J159"/>
  <c r="J158" s="1"/>
  <c r="H160"/>
  <c r="H159" s="1"/>
  <c r="I16"/>
  <c r="I15"/>
  <c r="I14"/>
  <c r="J16"/>
  <c r="J15"/>
  <c r="J14"/>
  <c r="H16"/>
  <c r="H15" s="1"/>
  <c r="H152"/>
  <c r="J152"/>
  <c r="I152"/>
  <c r="J131"/>
  <c r="J130"/>
  <c r="J37"/>
  <c r="J36" s="1"/>
  <c r="J35" s="1"/>
  <c r="J34" s="1"/>
  <c r="H86"/>
  <c r="H85" s="1"/>
  <c r="J29"/>
  <c r="J28"/>
  <c r="I29"/>
  <c r="I28"/>
  <c r="I131"/>
  <c r="I130"/>
  <c r="H131"/>
  <c r="H130" s="1"/>
  <c r="I107"/>
  <c r="I106"/>
  <c r="H107"/>
  <c r="H106" s="1"/>
  <c r="I167"/>
  <c r="I166"/>
  <c r="I165" s="1"/>
  <c r="J86"/>
  <c r="J85"/>
  <c r="J63"/>
  <c r="J62" s="1"/>
  <c r="J58" s="1"/>
  <c r="J23"/>
  <c r="J22"/>
  <c r="I148"/>
  <c r="I150"/>
  <c r="I86"/>
  <c r="I85"/>
  <c r="I128"/>
  <c r="I127" s="1"/>
  <c r="I125"/>
  <c r="I124"/>
  <c r="I113"/>
  <c r="I112" s="1"/>
  <c r="I110"/>
  <c r="I109"/>
  <c r="I23"/>
  <c r="I22"/>
  <c r="H128"/>
  <c r="H127" s="1"/>
  <c r="H125"/>
  <c r="H124"/>
  <c r="H122"/>
  <c r="H121" s="1"/>
  <c r="H113"/>
  <c r="H112" s="1"/>
  <c r="H110"/>
  <c r="H109" s="1"/>
  <c r="H79"/>
  <c r="H78"/>
  <c r="J73"/>
  <c r="I73"/>
  <c r="I72"/>
  <c r="H69"/>
  <c r="H68" s="1"/>
  <c r="H66"/>
  <c r="H65" s="1"/>
  <c r="H37"/>
  <c r="H36"/>
  <c r="I37"/>
  <c r="I36" s="1"/>
  <c r="I35" s="1"/>
  <c r="I34" s="1"/>
  <c r="H49"/>
  <c r="H48" s="1"/>
  <c r="H47" s="1"/>
  <c r="H35"/>
  <c r="H34"/>
  <c r="I147"/>
  <c r="J72"/>
  <c r="J128"/>
  <c r="J127"/>
  <c r="J125"/>
  <c r="J124"/>
  <c r="J122"/>
  <c r="J121"/>
  <c r="J113"/>
  <c r="J112"/>
  <c r="J110"/>
  <c r="J109"/>
  <c r="J107"/>
  <c r="J106"/>
  <c r="J101"/>
  <c r="J100"/>
  <c r="J79"/>
  <c r="J78" s="1"/>
  <c r="J60"/>
  <c r="J59"/>
  <c r="J49"/>
  <c r="J48"/>
  <c r="J42"/>
  <c r="J41" s="1"/>
  <c r="I144"/>
  <c r="I146"/>
  <c r="I145" s="1"/>
  <c r="J150"/>
  <c r="I122"/>
  <c r="I121"/>
  <c r="J148"/>
  <c r="J20"/>
  <c r="J19"/>
  <c r="J18" s="1"/>
  <c r="J13" s="1"/>
  <c r="J26"/>
  <c r="J25"/>
  <c r="I101"/>
  <c r="I100"/>
  <c r="I79"/>
  <c r="I78"/>
  <c r="I60"/>
  <c r="I59"/>
  <c r="I49"/>
  <c r="I48"/>
  <c r="I26"/>
  <c r="I25" s="1"/>
  <c r="J147"/>
  <c r="J146" s="1"/>
  <c r="J145" s="1"/>
  <c r="I20"/>
  <c r="I19" s="1"/>
  <c r="I18" s="1"/>
  <c r="H84" l="1"/>
  <c r="H57" s="1"/>
  <c r="J169"/>
  <c r="J157"/>
  <c r="I71"/>
  <c r="I57" s="1"/>
  <c r="J71"/>
  <c r="J57" s="1"/>
  <c r="I12"/>
  <c r="I6" s="1"/>
  <c r="J8"/>
  <c r="J7"/>
  <c r="H39"/>
  <c r="I156"/>
  <c r="I143" s="1"/>
  <c r="I158"/>
  <c r="I157" s="1"/>
  <c r="H144"/>
  <c r="H146"/>
  <c r="H145" s="1"/>
  <c r="H156"/>
  <c r="H158"/>
  <c r="H157" s="1"/>
  <c r="H18"/>
  <c r="J40"/>
  <c r="J39"/>
  <c r="H12"/>
  <c r="H14"/>
  <c r="H13" s="1"/>
  <c r="I13"/>
  <c r="H58"/>
  <c r="J144"/>
  <c r="J143" s="1"/>
  <c r="I39"/>
  <c r="H7"/>
  <c r="J156"/>
  <c r="J12"/>
  <c r="H143" l="1"/>
  <c r="J6"/>
  <c r="J185" s="1"/>
  <c r="J187" s="1"/>
  <c r="H6"/>
  <c r="I185"/>
  <c r="I187" s="1"/>
  <c r="H185" l="1"/>
  <c r="H187" s="1"/>
</calcChain>
</file>

<file path=xl/sharedStrings.xml><?xml version="1.0" encoding="utf-8"?>
<sst xmlns="http://schemas.openxmlformats.org/spreadsheetml/2006/main" count="504" uniqueCount="155">
  <si>
    <t/>
  </si>
  <si>
    <t>Иные бюджетные ассигнования</t>
  </si>
  <si>
    <t>Уплата налогов, сборов и иных платежей</t>
  </si>
  <si>
    <t>Межбюджетные трансферты</t>
  </si>
  <si>
    <t>Социальное обеспечение и иные выплаты населению</t>
  </si>
  <si>
    <t>Резервные средства</t>
  </si>
  <si>
    <t>Иные межбюджетные трансферты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</si>
  <si>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</si>
  <si>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ИТОГО:</t>
  </si>
  <si>
    <t>Совет народных депутатов города Трубчевска</t>
  </si>
  <si>
    <t>0103</t>
  </si>
  <si>
    <t>Руководство и управление в сфере установленных функций органов местного самоуправления</t>
  </si>
  <si>
    <t>1001</t>
  </si>
  <si>
    <t>Выплата муниципальных пенсий (доплат к государственным пенсиям)</t>
  </si>
  <si>
    <t>0106</t>
  </si>
  <si>
    <t>0111</t>
  </si>
  <si>
    <t>Резервный фонд местной администрации</t>
  </si>
  <si>
    <t>0113</t>
  </si>
  <si>
    <t>Членские взносы некоммерческим организациям</t>
  </si>
  <si>
    <t>Эксплуатация и содержание имущества казны муниципального образования</t>
  </si>
  <si>
    <t>0408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</si>
  <si>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</si>
  <si>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0409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</si>
  <si>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</si>
  <si>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</si>
  <si>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</si>
  <si>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0502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</si>
  <si>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</si>
  <si>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0503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</si>
  <si>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</si>
  <si>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</si>
  <si>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</si>
  <si>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</si>
  <si>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Организация и проведение выборов и референдумов</t>
  </si>
  <si>
    <t>Публичные нормативные социальные выплаты гражданам</t>
  </si>
  <si>
    <t>0107</t>
  </si>
  <si>
    <t>70 0 00 80040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</si>
  <si>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</si>
  <si>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</si>
  <si>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</si>
  <si>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</si>
  <si>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Трубчевского муниципального района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</si>
  <si>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</si>
  <si>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</si>
  <si>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70 0 00 83030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</si>
  <si>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</si>
  <si>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программ формирования современной городской среды</t>
  </si>
  <si>
    <t>Капитальный и текущий ремонт муниципального жилищного фонда</t>
  </si>
  <si>
    <t>Иные закупки товаров, работ и услуг для обеспечения государственных (му-ниципальных) нужд</t>
  </si>
  <si>
    <t>Иные бюджетные ассиг-нования</t>
  </si>
  <si>
    <t>Обеспечение мероприя-тий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со-действия реформированию жилищно-коммунального хозяйства</t>
  </si>
  <si>
    <t>0104</t>
  </si>
  <si>
    <t>13 4 21 12023</t>
  </si>
  <si>
    <t>13 4 10 80040</t>
  </si>
  <si>
    <t>13 4 11 81410</t>
  </si>
  <si>
    <t>13 4 12 80920</t>
  </si>
  <si>
    <t>13 4 14 81630</t>
  </si>
  <si>
    <t>13 1 F3 67483</t>
  </si>
  <si>
    <t>13 4 16 81840</t>
  </si>
  <si>
    <t>13 4 16 81830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</si>
  <si>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связи, общественного питания, торговли и бытового обслуживания  </t>
  </si>
  <si>
    <t>13 4 16 84360</t>
  </si>
  <si>
    <t>13 4 16 84370</t>
  </si>
  <si>
    <t>13 4 16 81730</t>
  </si>
  <si>
    <t>13 4 16 84320</t>
  </si>
  <si>
    <t>13 4 16 84330</t>
  </si>
  <si>
    <t>13 4 17 82450</t>
  </si>
  <si>
    <t>13 4 46 84330</t>
  </si>
  <si>
    <t>13 4 36 84330</t>
  </si>
  <si>
    <t>13 4 26 84330</t>
  </si>
  <si>
    <t>13 2 16 S5871</t>
  </si>
  <si>
    <t>13 4 16 84380</t>
  </si>
  <si>
    <t>Защита населения и территории от чрезвычайных ситуаций природного и техногенного характера, гражданская оборона</t>
  </si>
  <si>
    <t>0505</t>
  </si>
  <si>
    <t>13 4 12 80950</t>
  </si>
  <si>
    <t>Разработка и внесение изменений в схему территориального планирования</t>
  </si>
  <si>
    <t>13 4 18 81130</t>
  </si>
  <si>
    <t>Совершенствование системы профилактики правонарушений и усиление борьбы с преступностью</t>
  </si>
  <si>
    <t>Реализация инициативных проектов (Благоустройство места массового отдыха жителей г.Трубчевска - родника (источника) в парке культуры и отдыха М.Горького)</t>
  </si>
  <si>
    <t>13 2 16 S5872</t>
  </si>
  <si>
    <t>Прочие межбюджетные трансферты предоставляемые бюджету муниципального района</t>
  </si>
  <si>
    <t>13 4 18 83690</t>
  </si>
  <si>
    <t>13 4 18 83500</t>
  </si>
  <si>
    <t>Субсидии бюджетам муниципальных образований из местных бюджетов на осуществление расходных обязательств, возникающих при выполнении полномочий органов местного самоуправления по решению вопросов местного значения</t>
  </si>
  <si>
    <t>Субсидии</t>
  </si>
  <si>
    <t>рублей</t>
  </si>
  <si>
    <t>Обеспечение сохранности автомобильных дорог местного значения и условий безопасного движения по ним</t>
  </si>
  <si>
    <t>13 4 15 81610</t>
  </si>
  <si>
    <t>Мероприятия в сфере коммунального хозяйства</t>
  </si>
  <si>
    <t>13 4 16 81740</t>
  </si>
  <si>
    <t>11 4 16 81740</t>
  </si>
  <si>
    <t>12 4 16 81740</t>
  </si>
  <si>
    <t>13 4 16 81710</t>
  </si>
  <si>
    <t>14 4 16 81710</t>
  </si>
  <si>
    <t>15 4 16 81710</t>
  </si>
  <si>
    <t>Организация и содержание мест захоронения (кладбищ)</t>
  </si>
  <si>
    <t>13 4 26 81730</t>
  </si>
  <si>
    <t>Мероприятия по благоустройству (создании условий для массового отдыха жителей поселения и организация обустройства мест массового отдыха населения)</t>
  </si>
  <si>
    <t>13 4 36 81730</t>
  </si>
  <si>
    <t>Мероприятия по благоустройству (озеленение)</t>
  </si>
  <si>
    <t>Мероприятия по благоустройству (прочие мероприятия по благоустройству поселения)</t>
  </si>
  <si>
    <t>13 4 16 81690</t>
  </si>
  <si>
    <t>Организация и обеспечение освещения улиц</t>
  </si>
  <si>
    <t>70 0 00 80080</t>
  </si>
  <si>
    <t>Условно-утвержденные расходы</t>
  </si>
  <si>
    <t>Иные бюджетные ассигонования</t>
  </si>
  <si>
    <t>МП</t>
  </si>
  <si>
    <t>Вид расхода</t>
  </si>
  <si>
    <t>ПП МП</t>
  </si>
  <si>
    <t>Ведомство</t>
  </si>
  <si>
    <t>Раздел, подраздел</t>
  </si>
  <si>
    <t>Целевая статья</t>
  </si>
  <si>
    <t>Наименование</t>
  </si>
  <si>
    <t>«Совершенствование системы муниципального управления в Трубчевском городском поселении Трубчевского муниципального района Брянской области»</t>
  </si>
  <si>
    <t>Внепрограммная деятельность</t>
  </si>
  <si>
    <t>2026 год</t>
  </si>
  <si>
    <t>Специальные расходы</t>
  </si>
  <si>
    <t>70 0 00 80060</t>
  </si>
  <si>
    <t>13 4 17 81110</t>
  </si>
  <si>
    <t>Социальные выплаты гражданам, кроме публичных нормативных социальных выплат</t>
  </si>
  <si>
    <t>13 4 16 81880</t>
  </si>
  <si>
    <t>Мероприятия по переселению граждан из аварийного жилищного фонда</t>
  </si>
  <si>
    <t>Общегосударственные вопросы</t>
  </si>
  <si>
    <t>1000</t>
  </si>
  <si>
    <t>0100</t>
  </si>
  <si>
    <t>Социальная политика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</si>
  <si>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</si>
  <si>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</si>
  <si>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0300</t>
  </si>
  <si>
    <t>0309</t>
  </si>
  <si>
    <t>НАЦИОНАЛЬНАЯ БЕЗОПАСНОСТЬ И ПРАВООХРАНИТЕЛЬНАЯ ДЕЯТЕЛЬНОСТЬ</t>
  </si>
  <si>
    <t>Гражданская оборона</t>
  </si>
  <si>
    <t>Национальная экономика</t>
  </si>
  <si>
    <t>Транспорт</t>
  </si>
  <si>
    <t>Дорожное хозяйство (дорожные фонды)</t>
  </si>
  <si>
    <t>0500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</si>
  <si>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</si>
  <si>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</si>
  <si>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</si>
  <si>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</si>
  <si>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</si>
  <si>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</si>
  <si>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</si>
  <si>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1006</t>
  </si>
  <si>
    <t>Другие вопросы в области социальной политики</t>
  </si>
  <si>
    <t>Приложение № 5
 к решению Совета народных депутатов города Трубчевска
 от 24.12.2024г. № 5-30</t>
  </si>
  <si>
    <t xml:space="preserve"> 2025 год</t>
  </si>
  <si>
    <t>2027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</si>
  <si>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на 2025 год и плановый период 2026 и 2027 годов</t>
  </si>
  <si>
    <t>13 4 15 9Д190</t>
  </si>
  <si>
    <t>13 1 И4 55550</t>
  </si>
  <si>
    <t>Реализация инициативных проектов  (благоустройство парка культуры и отдыха им.А.М.Горького в г.Трубчевск)</t>
  </si>
  <si>
    <t>Субсидии бюджетам муниципальных образований из местных бюджетов на осуществление расходных обязательств, возникающих при выполнении полномочий органов местного самоуправления по решению вопросов местного значения.</t>
  </si>
  <si>
    <t xml:space="preserve">Субсидии </t>
  </si>
  <si>
    <t>Приложение № 4
 к решению Совета народных депутатов города Трубчевска
 от 29.09.2025г. № 5-58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</si>
</sst>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0000"/>
    <numFmt numFmtId="166" formatCode="#,##0.00_ ;\-#,##0.00\ "/>
  </numFmts>
  <fonts count="2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Arial Cyr"/>
    </font>
    <font>
      <sz val="8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b/>
      <sz val="10"/>
      <color rgb="FF000000"/>
      <name val="Arial CYR"/>
    </font>
    <font>
      <i/>
      <sz val="9"/>
      <color rgb="FF000000"/>
      <name val="Calibri"/>
      <family val="2"/>
      <charset val="204"/>
      <scheme val="minor"/>
    </font>
    <font>
      <i/>
      <sz val="9"/>
      <color rgb="FF000000"/>
      <name val="Cambria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1">
    <xf numFmtId="0" fontId="0" fillId="0" borderId="0"/>
    <xf numFmtId="0" fontId="13" fillId="0" borderId="3">
      <alignment horizontal="center" vertical="center" wrapText="1"/>
    </xf>
    <xf numFmtId="0" fontId="14" fillId="0" borderId="3">
      <alignment horizontal="center" vertical="center" wrapText="1"/>
    </xf>
    <xf numFmtId="49" fontId="13" fillId="0" borderId="3">
      <alignment horizontal="center" vertical="top" shrinkToFit="1"/>
    </xf>
    <xf numFmtId="49" fontId="15" fillId="0" borderId="3">
      <alignment vertical="center" wrapText="1"/>
    </xf>
    <xf numFmtId="0" fontId="16" fillId="0" borderId="3">
      <alignment horizontal="left"/>
    </xf>
    <xf numFmtId="4" fontId="16" fillId="4" borderId="3">
      <alignment horizontal="right" vertical="top" shrinkToFit="1"/>
    </xf>
    <xf numFmtId="49" fontId="13" fillId="0" borderId="3">
      <alignment horizontal="left" vertical="top" wrapText="1"/>
    </xf>
    <xf numFmtId="0" fontId="16" fillId="0" borderId="3">
      <alignment vertical="top" wrapText="1"/>
    </xf>
    <xf numFmtId="4" fontId="16" fillId="5" borderId="3">
      <alignment horizontal="right" vertical="top" shrinkToFit="1"/>
    </xf>
    <xf numFmtId="0" fontId="14" fillId="0" borderId="4">
      <alignment horizontal="center" vertical="center" wrapText="1"/>
    </xf>
    <xf numFmtId="1" fontId="15" fillId="0" borderId="3">
      <alignment horizontal="center" vertical="center" shrinkToFit="1"/>
      <protection locked="0"/>
    </xf>
    <xf numFmtId="4" fontId="17" fillId="0" borderId="3">
      <alignment horizontal="right" vertical="center" shrinkToFit="1"/>
    </xf>
    <xf numFmtId="1" fontId="18" fillId="0" borderId="3">
      <alignment horizontal="center" vertical="center" shrinkToFit="1"/>
    </xf>
    <xf numFmtId="4" fontId="15" fillId="0" borderId="3">
      <alignment horizontal="right" vertical="center" shrinkToFit="1"/>
      <protection locked="0"/>
    </xf>
    <xf numFmtId="4" fontId="18" fillId="0" borderId="3">
      <alignment horizontal="right" vertical="center" shrinkToFit="1"/>
    </xf>
    <xf numFmtId="0" fontId="14" fillId="0" borderId="5">
      <alignment horizontal="center" vertical="center" wrapText="1"/>
    </xf>
    <xf numFmtId="0" fontId="1" fillId="2" borderId="0"/>
    <xf numFmtId="164" fontId="19" fillId="0" borderId="0">
      <alignment vertical="top" wrapText="1"/>
    </xf>
    <xf numFmtId="0" fontId="20" fillId="0" borderId="0"/>
    <xf numFmtId="43" fontId="2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/>
    <xf numFmtId="2" fontId="3" fillId="0" borderId="0" xfId="0" applyNumberFormat="1" applyFont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3" fontId="3" fillId="0" borderId="0" xfId="20" applyFont="1" applyAlignment="1">
      <alignment horizontal="center" vertical="center"/>
    </xf>
    <xf numFmtId="43" fontId="3" fillId="3" borderId="0" xfId="2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43" fontId="6" fillId="0" borderId="2" xfId="20" applyFont="1" applyBorder="1" applyAlignment="1">
      <alignment horizontal="center" vertical="center" wrapText="1"/>
    </xf>
    <xf numFmtId="43" fontId="7" fillId="0" borderId="2" xfId="20" applyFont="1" applyBorder="1" applyAlignment="1">
      <alignment horizontal="center" vertical="center" wrapText="1"/>
    </xf>
    <xf numFmtId="43" fontId="7" fillId="3" borderId="2" xfId="20" applyFont="1" applyFill="1" applyBorder="1" applyAlignment="1">
      <alignment horizontal="center" vertical="center" wrapText="1"/>
    </xf>
    <xf numFmtId="43" fontId="7" fillId="0" borderId="2" xfId="20" applyFont="1" applyFill="1" applyBorder="1" applyAlignment="1">
      <alignment horizontal="center" vertical="center" wrapText="1"/>
    </xf>
    <xf numFmtId="43" fontId="8" fillId="0" borderId="2" xfId="20" applyFont="1" applyFill="1" applyBorder="1" applyAlignment="1">
      <alignment horizontal="center" vertical="center" wrapText="1"/>
    </xf>
    <xf numFmtId="43" fontId="7" fillId="0" borderId="2" xfId="2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43" fontId="3" fillId="0" borderId="2" xfId="20" applyFont="1" applyFill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43" fontId="4" fillId="0" borderId="2" xfId="20" applyFont="1" applyFill="1" applyBorder="1" applyAlignment="1">
      <alignment horizontal="center" vertical="center"/>
    </xf>
    <xf numFmtId="43" fontId="5" fillId="0" borderId="2" xfId="2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166" fontId="7" fillId="0" borderId="2" xfId="20" applyNumberFormat="1" applyFont="1" applyFill="1" applyBorder="1" applyAlignment="1">
      <alignment horizontal="center" vertical="center" wrapText="1"/>
    </xf>
    <xf numFmtId="166" fontId="7" fillId="0" borderId="2" xfId="20" applyNumberFormat="1" applyFont="1" applyFill="1" applyBorder="1" applyAlignment="1">
      <alignment horizontal="right" vertical="center"/>
    </xf>
    <xf numFmtId="166" fontId="7" fillId="0" borderId="2" xfId="2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/>
    </xf>
  </cellXfs>
  <cellStyles count="21">
    <cellStyle name="xl28" xfId="1"/>
    <cellStyle name="xl30" xfId="2"/>
    <cellStyle name="xl31" xfId="3"/>
    <cellStyle name="xl33" xfId="4"/>
    <cellStyle name="xl35" xfId="5"/>
    <cellStyle name="xl36" xfId="6"/>
    <cellStyle name="xl38" xfId="7"/>
    <cellStyle name="xl40" xfId="8"/>
    <cellStyle name="xl41" xfId="9"/>
    <cellStyle name="xl44" xfId="10"/>
    <cellStyle name="xl45" xfId="11"/>
    <cellStyle name="xl46" xfId="12"/>
    <cellStyle name="xl47" xfId="13"/>
    <cellStyle name="xl51" xfId="14"/>
    <cellStyle name="xl52" xfId="15"/>
    <cellStyle name="xl66" xfId="16"/>
    <cellStyle name="Обычный" xfId="0" builtinId="0"/>
    <cellStyle name="Обычный 2" xfId="17"/>
    <cellStyle name="Обычный 3" xfId="18"/>
    <cellStyle name="Обычный 4" xfId="19"/>
    <cellStyle name="Финансовый" xfId="20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8"/>
  <sheetViews>
    <sheetView tabSelected="1" view="pageBreakPreview" zoomScale="75" zoomScaleSheetLayoutView="75" workbookViewId="0">
      <selection activeCell="A10" sqref="A10"/>
    </sheetView>
  </sheetViews>
  <sheetFormatPr defaultRowHeight="18.75"/>
  <cols>
    <col min="1" max="1" width="58.85546875" style="17" customWidth="1"/>
    <col min="2" max="3" width="9.140625" style="17"/>
    <col min="4" max="4" width="9.140625" style="1"/>
    <col min="5" max="5" width="11.140625" style="12" customWidth="1"/>
    <col min="6" max="6" width="17.42578125" style="1" customWidth="1"/>
    <col min="7" max="7" width="8.140625" style="1" customWidth="1"/>
    <col min="8" max="9" width="21.7109375" style="1" customWidth="1"/>
    <col min="10" max="10" width="21.7109375" style="20" customWidth="1"/>
    <col min="11" max="16384" width="9.140625" style="2"/>
  </cols>
  <sheetData>
    <row r="1" spans="1:10" ht="80.25" customHeight="1">
      <c r="F1" s="49" t="s">
        <v>154</v>
      </c>
      <c r="G1" s="51"/>
      <c r="H1" s="51"/>
      <c r="I1" s="51"/>
      <c r="J1" s="51"/>
    </row>
    <row r="2" spans="1:10" ht="85.5" customHeight="1">
      <c r="F2" s="49" t="s">
        <v>145</v>
      </c>
      <c r="G2" s="49"/>
      <c r="H2" s="49"/>
      <c r="I2" s="49"/>
      <c r="J2" s="49"/>
    </row>
    <row r="3" spans="1:10" ht="33.75" customHeight="1">
      <c r="A3" s="50" t="s">
        <v>148</v>
      </c>
      <c r="B3" s="50"/>
      <c r="C3" s="50"/>
      <c r="D3" s="50"/>
      <c r="E3" s="50"/>
      <c r="F3" s="50"/>
      <c r="G3" s="50"/>
      <c r="H3" s="50"/>
      <c r="I3" s="50"/>
      <c r="J3" s="50"/>
    </row>
    <row r="4" spans="1:10">
      <c r="J4" s="1" t="s">
        <v>85</v>
      </c>
    </row>
    <row r="5" spans="1:10" ht="78" customHeight="1">
      <c r="A5" s="3" t="s">
        <v>112</v>
      </c>
      <c r="B5" s="3" t="s">
        <v>106</v>
      </c>
      <c r="C5" s="3" t="s">
        <v>108</v>
      </c>
      <c r="D5" s="3" t="s">
        <v>109</v>
      </c>
      <c r="E5" s="13" t="s">
        <v>110</v>
      </c>
      <c r="F5" s="3" t="s">
        <v>111</v>
      </c>
      <c r="G5" s="3" t="s">
        <v>107</v>
      </c>
      <c r="H5" s="4" t="s">
        <v>146</v>
      </c>
      <c r="I5" s="4" t="s">
        <v>115</v>
      </c>
      <c r="J5" s="4" t="s">
        <v>147</v>
      </c>
    </row>
    <row r="6" spans="1:10" ht="78.75" customHeight="1">
      <c r="A6" s="31" t="s">
        <v>113</v>
      </c>
      <c r="B6" s="31">
        <v>13</v>
      </c>
      <c r="C6" s="31">
        <v>0</v>
      </c>
      <c r="D6" s="31"/>
      <c r="E6" s="32"/>
      <c r="F6" s="31"/>
      <c r="G6" s="31"/>
      <c r="H6" s="39">
        <f>H7+H12</f>
        <v>63347807.370000005</v>
      </c>
      <c r="I6" s="39">
        <f>I7+I12</f>
        <v>56761184.810000002</v>
      </c>
      <c r="J6" s="39">
        <f>J7+J12</f>
        <v>58636943.260000005</v>
      </c>
    </row>
    <row r="7" spans="1:10" ht="22.5" customHeight="1">
      <c r="A7" s="5" t="s">
        <v>9</v>
      </c>
      <c r="B7" s="31">
        <v>13</v>
      </c>
      <c r="C7" s="31">
        <v>0</v>
      </c>
      <c r="D7" s="6">
        <v>112</v>
      </c>
      <c r="E7" s="29"/>
      <c r="F7" s="30"/>
      <c r="G7" s="30"/>
      <c r="H7" s="21">
        <f>H9</f>
        <v>112152.57</v>
      </c>
      <c r="I7" s="21">
        <f>I9</f>
        <v>108113.64</v>
      </c>
      <c r="J7" s="21">
        <f>J9</f>
        <v>108113.64</v>
      </c>
    </row>
    <row r="8" spans="1:10" ht="22.5" customHeight="1">
      <c r="A8" s="7" t="s">
        <v>125</v>
      </c>
      <c r="B8" s="31">
        <v>13</v>
      </c>
      <c r="C8" s="31">
        <v>0</v>
      </c>
      <c r="D8" s="6">
        <v>112</v>
      </c>
      <c r="E8" s="43" t="s">
        <v>123</v>
      </c>
      <c r="F8" s="30"/>
      <c r="G8" s="30"/>
      <c r="H8" s="21">
        <f t="shared" ref="H8:J10" si="0">H9</f>
        <v>112152.57</v>
      </c>
      <c r="I8" s="21">
        <f t="shared" si="0"/>
        <v>108113.64</v>
      </c>
      <c r="J8" s="21">
        <f t="shared" si="0"/>
        <v>108113.64</v>
      </c>
    </row>
    <row r="9" spans="1:10" ht="37.5">
      <c r="A9" s="7" t="s">
        <v>13</v>
      </c>
      <c r="B9" s="31">
        <v>13</v>
      </c>
      <c r="C9" s="31">
        <v>0</v>
      </c>
      <c r="D9" s="8">
        <v>112</v>
      </c>
      <c r="E9" s="14" t="s">
        <v>12</v>
      </c>
      <c r="F9" s="8" t="s">
        <v>66</v>
      </c>
      <c r="G9" s="30"/>
      <c r="H9" s="22">
        <f t="shared" si="0"/>
        <v>112152.57</v>
      </c>
      <c r="I9" s="22">
        <f t="shared" si="0"/>
        <v>108113.64</v>
      </c>
      <c r="J9" s="22">
        <f t="shared" si="0"/>
        <v>108113.64</v>
      </c>
    </row>
    <row r="10" spans="1:10" ht="37.5">
      <c r="A10" s="7" t="s">
        <v>4</v>
      </c>
      <c r="B10" s="31">
        <v>13</v>
      </c>
      <c r="C10" s="31">
        <v>0</v>
      </c>
      <c r="D10" s="8">
        <v>112</v>
      </c>
      <c r="E10" s="14" t="s">
        <v>12</v>
      </c>
      <c r="F10" s="8" t="s">
        <v>66</v>
      </c>
      <c r="G10" s="8">
        <v>300</v>
      </c>
      <c r="H10" s="22">
        <f t="shared" si="0"/>
        <v>112152.57</v>
      </c>
      <c r="I10" s="22">
        <f t="shared" si="0"/>
        <v>108113.64</v>
      </c>
      <c r="J10" s="22">
        <f t="shared" si="0"/>
        <v>108113.64</v>
      </c>
    </row>
    <row r="11" spans="1:10" ht="37.5">
      <c r="A11" s="7" t="s">
        <v>34</v>
      </c>
      <c r="B11" s="31">
        <v>13</v>
      </c>
      <c r="C11" s="31">
        <v>0</v>
      </c>
      <c r="D11" s="8">
        <v>112</v>
      </c>
      <c r="E11" s="14" t="s">
        <v>12</v>
      </c>
      <c r="F11" s="8" t="s">
        <v>66</v>
      </c>
      <c r="G11" s="8">
        <v>310</v>
      </c>
      <c r="H11" s="22">
        <v>112152.57</v>
      </c>
      <c r="I11" s="22">
        <v>108113.64</v>
      </c>
      <c r="J11" s="25">
        <v>108113.64</v>
      </c>
    </row>
    <row r="12" spans="1:10" ht="37.5">
      <c r="A12" s="5" t="s">
        <v>41</v>
      </c>
      <c r="B12" s="31">
        <v>13</v>
      </c>
      <c r="C12" s="31">
        <v>0</v>
      </c>
      <c r="D12" s="6">
        <v>130</v>
      </c>
      <c r="E12" s="29"/>
      <c r="F12" s="30"/>
      <c r="G12" s="30"/>
      <c r="H12" s="21">
        <f>H15+H19+H22+H25+H28+H36+H41+H48+H51+H54+H59+H68+H72+H75+H78+H81+H85+H88+H91+H94+H97+H100+H103+H106+H109+H112+H115+H118+H121+H124+H127+H130+H134+H137+H140+H31+H62+H44</f>
        <v>63235654.800000004</v>
      </c>
      <c r="I12" s="21">
        <f>I15+I19+I22+I25+I28+I36+I41+I48+I51+I54+I59+I68+I72+I75+I78+I81+I85+I88+I91+I94+I97+I100+I103+I106+I109+I112+I115+I118+I121+I124+I127+I130+I134+I137+I140+I31+I62+I44</f>
        <v>56653071.170000002</v>
      </c>
      <c r="J12" s="21">
        <f>J15+J19+J22+J25+J28+J36+J41+J48+J51+J54+J59+J68+J72+J75+J78+J81+J85+J88+J91+J94+J97+J100+J103+J106+J109+J112+J115+J118+J121+J124+J127+J130+J134+J137+J140+J31+J62</f>
        <v>58528829.620000005</v>
      </c>
    </row>
    <row r="13" spans="1:10">
      <c r="A13" s="7" t="s">
        <v>122</v>
      </c>
      <c r="B13" s="31">
        <v>13</v>
      </c>
      <c r="C13" s="31">
        <v>0</v>
      </c>
      <c r="D13" s="6">
        <v>130</v>
      </c>
      <c r="E13" s="43" t="s">
        <v>124</v>
      </c>
      <c r="F13" s="30"/>
      <c r="G13" s="30"/>
      <c r="H13" s="21">
        <f>H14+H18</f>
        <v>4659452.71</v>
      </c>
      <c r="I13" s="21">
        <f>I14+I18</f>
        <v>8084200</v>
      </c>
      <c r="J13" s="21">
        <f>J14+J18</f>
        <v>9061400</v>
      </c>
    </row>
    <row r="14" spans="1:10" ht="75">
      <c r="A14" s="7" t="s">
        <v>126</v>
      </c>
      <c r="B14" s="31">
        <v>13</v>
      </c>
      <c r="C14" s="31">
        <v>0</v>
      </c>
      <c r="D14" s="6">
        <v>130</v>
      </c>
      <c r="E14" s="43" t="s">
        <v>51</v>
      </c>
      <c r="F14" s="30"/>
      <c r="G14" s="30"/>
      <c r="H14" s="21">
        <f t="shared" ref="H14:J16" si="1">H15</f>
        <v>200</v>
      </c>
      <c r="I14" s="21">
        <f t="shared" si="1"/>
        <v>200</v>
      </c>
      <c r="J14" s="21">
        <f t="shared" si="1"/>
        <v>200</v>
      </c>
    </row>
    <row r="15" spans="1:10" s="11" customFormat="1" ht="138.75" customHeight="1">
      <c r="A15" s="9" t="s">
        <v>7</v>
      </c>
      <c r="B15" s="31">
        <v>13</v>
      </c>
      <c r="C15" s="31">
        <v>0</v>
      </c>
      <c r="D15" s="8">
        <v>130</v>
      </c>
      <c r="E15" s="14" t="s">
        <v>51</v>
      </c>
      <c r="F15" s="8" t="s">
        <v>52</v>
      </c>
      <c r="G15" s="30"/>
      <c r="H15" s="24">
        <f t="shared" si="1"/>
        <v>200</v>
      </c>
      <c r="I15" s="24">
        <f t="shared" si="1"/>
        <v>200</v>
      </c>
      <c r="J15" s="24">
        <f t="shared" si="1"/>
        <v>200</v>
      </c>
    </row>
    <row r="16" spans="1:10" s="11" customFormat="1" ht="37.5">
      <c r="A16" s="9" t="s">
        <v>39</v>
      </c>
      <c r="B16" s="31">
        <v>13</v>
      </c>
      <c r="C16" s="31">
        <v>0</v>
      </c>
      <c r="D16" s="8">
        <v>130</v>
      </c>
      <c r="E16" s="14" t="s">
        <v>51</v>
      </c>
      <c r="F16" s="8" t="s">
        <v>52</v>
      </c>
      <c r="G16" s="8">
        <v>200</v>
      </c>
      <c r="H16" s="24">
        <f t="shared" si="1"/>
        <v>200</v>
      </c>
      <c r="I16" s="24">
        <f t="shared" si="1"/>
        <v>200</v>
      </c>
      <c r="J16" s="24">
        <f t="shared" si="1"/>
        <v>200</v>
      </c>
    </row>
    <row r="17" spans="1:10" s="11" customFormat="1" ht="56.25">
      <c r="A17" s="9" t="s">
        <v>40</v>
      </c>
      <c r="B17" s="31">
        <v>13</v>
      </c>
      <c r="C17" s="31">
        <v>0</v>
      </c>
      <c r="D17" s="8">
        <v>130</v>
      </c>
      <c r="E17" s="14" t="s">
        <v>51</v>
      </c>
      <c r="F17" s="8" t="s">
        <v>52</v>
      </c>
      <c r="G17" s="8">
        <v>240</v>
      </c>
      <c r="H17" s="24">
        <v>200</v>
      </c>
      <c r="I17" s="24">
        <v>200</v>
      </c>
      <c r="J17" s="24">
        <v>200</v>
      </c>
    </row>
    <row r="18" spans="1:10" s="11" customFormat="1">
      <c r="A18" s="9" t="s">
        <v>127</v>
      </c>
      <c r="B18" s="31">
        <v>13</v>
      </c>
      <c r="C18" s="31">
        <v>0</v>
      </c>
      <c r="D18" s="8">
        <v>130</v>
      </c>
      <c r="E18" s="41" t="s">
        <v>17</v>
      </c>
      <c r="F18" s="8"/>
      <c r="G18" s="8"/>
      <c r="H18" s="24">
        <f>H19+H22+H25+H28</f>
        <v>4659252.71</v>
      </c>
      <c r="I18" s="24">
        <f>I19+I22+I25+I28</f>
        <v>8084000</v>
      </c>
      <c r="J18" s="24">
        <f>J19+J22+J25+J28</f>
        <v>9061200</v>
      </c>
    </row>
    <row r="19" spans="1:10" ht="56.25">
      <c r="A19" s="7" t="s">
        <v>11</v>
      </c>
      <c r="B19" s="31">
        <v>13</v>
      </c>
      <c r="C19" s="31">
        <v>0</v>
      </c>
      <c r="D19" s="8">
        <v>130</v>
      </c>
      <c r="E19" s="14" t="s">
        <v>17</v>
      </c>
      <c r="F19" s="8" t="s">
        <v>53</v>
      </c>
      <c r="G19" s="30"/>
      <c r="H19" s="24">
        <f>H20</f>
        <v>584705.92000000004</v>
      </c>
      <c r="I19" s="24">
        <f>I20</f>
        <v>350000</v>
      </c>
      <c r="J19" s="24">
        <f t="shared" ref="H19:J20" si="2">J20</f>
        <v>350000</v>
      </c>
    </row>
    <row r="20" spans="1:10" ht="37.5">
      <c r="A20" s="7" t="s">
        <v>39</v>
      </c>
      <c r="B20" s="31">
        <v>13</v>
      </c>
      <c r="C20" s="31">
        <v>0</v>
      </c>
      <c r="D20" s="8">
        <v>130</v>
      </c>
      <c r="E20" s="14" t="s">
        <v>17</v>
      </c>
      <c r="F20" s="8" t="s">
        <v>53</v>
      </c>
      <c r="G20" s="8">
        <v>200</v>
      </c>
      <c r="H20" s="24">
        <f t="shared" si="2"/>
        <v>584705.92000000004</v>
      </c>
      <c r="I20" s="24">
        <f t="shared" si="2"/>
        <v>350000</v>
      </c>
      <c r="J20" s="24">
        <f t="shared" si="2"/>
        <v>350000</v>
      </c>
    </row>
    <row r="21" spans="1:10" ht="56.25">
      <c r="A21" s="7" t="s">
        <v>40</v>
      </c>
      <c r="B21" s="31">
        <v>13</v>
      </c>
      <c r="C21" s="31">
        <v>0</v>
      </c>
      <c r="D21" s="8">
        <v>130</v>
      </c>
      <c r="E21" s="14" t="s">
        <v>17</v>
      </c>
      <c r="F21" s="8" t="s">
        <v>53</v>
      </c>
      <c r="G21" s="8">
        <v>240</v>
      </c>
      <c r="H21" s="24">
        <v>584705.92000000004</v>
      </c>
      <c r="I21" s="24">
        <v>350000</v>
      </c>
      <c r="J21" s="24">
        <v>350000</v>
      </c>
    </row>
    <row r="22" spans="1:10" ht="37.5" customHeight="1">
      <c r="A22" s="7" t="s">
        <v>18</v>
      </c>
      <c r="B22" s="31">
        <v>13</v>
      </c>
      <c r="C22" s="31">
        <v>0</v>
      </c>
      <c r="D22" s="8">
        <v>130</v>
      </c>
      <c r="E22" s="14" t="s">
        <v>17</v>
      </c>
      <c r="F22" s="8" t="s">
        <v>54</v>
      </c>
      <c r="G22" s="30"/>
      <c r="H22" s="24">
        <f t="shared" ref="H22:J23" si="3">H23</f>
        <v>11000</v>
      </c>
      <c r="I22" s="24">
        <f t="shared" si="3"/>
        <v>11000</v>
      </c>
      <c r="J22" s="24">
        <f t="shared" si="3"/>
        <v>11000</v>
      </c>
    </row>
    <row r="23" spans="1:10" ht="37.5" customHeight="1">
      <c r="A23" s="7" t="s">
        <v>1</v>
      </c>
      <c r="B23" s="31">
        <v>13</v>
      </c>
      <c r="C23" s="31">
        <v>0</v>
      </c>
      <c r="D23" s="8">
        <v>130</v>
      </c>
      <c r="E23" s="14" t="s">
        <v>17</v>
      </c>
      <c r="F23" s="8" t="s">
        <v>54</v>
      </c>
      <c r="G23" s="8">
        <v>800</v>
      </c>
      <c r="H23" s="24">
        <f t="shared" si="3"/>
        <v>11000</v>
      </c>
      <c r="I23" s="24">
        <f t="shared" si="3"/>
        <v>11000</v>
      </c>
      <c r="J23" s="24">
        <f t="shared" si="3"/>
        <v>11000</v>
      </c>
    </row>
    <row r="24" spans="1:10" ht="37.5" customHeight="1">
      <c r="A24" s="7" t="s">
        <v>2</v>
      </c>
      <c r="B24" s="31">
        <v>13</v>
      </c>
      <c r="C24" s="31">
        <v>0</v>
      </c>
      <c r="D24" s="8">
        <v>130</v>
      </c>
      <c r="E24" s="14" t="s">
        <v>17</v>
      </c>
      <c r="F24" s="8" t="s">
        <v>54</v>
      </c>
      <c r="G24" s="8">
        <v>850</v>
      </c>
      <c r="H24" s="24">
        <v>11000</v>
      </c>
      <c r="I24" s="24">
        <v>11000</v>
      </c>
      <c r="J24" s="24">
        <v>11000</v>
      </c>
    </row>
    <row r="25" spans="1:10" ht="37.5">
      <c r="A25" s="7" t="s">
        <v>19</v>
      </c>
      <c r="B25" s="31">
        <v>13</v>
      </c>
      <c r="C25" s="31">
        <v>0</v>
      </c>
      <c r="D25" s="8">
        <v>130</v>
      </c>
      <c r="E25" s="14" t="s">
        <v>17</v>
      </c>
      <c r="F25" s="8" t="s">
        <v>55</v>
      </c>
      <c r="G25" s="30"/>
      <c r="H25" s="24">
        <f t="shared" ref="H25:J26" si="4">H26</f>
        <v>3763546.79</v>
      </c>
      <c r="I25" s="24">
        <f t="shared" si="4"/>
        <v>7423000</v>
      </c>
      <c r="J25" s="24">
        <f t="shared" si="4"/>
        <v>8400200</v>
      </c>
    </row>
    <row r="26" spans="1:10" ht="49.5" customHeight="1">
      <c r="A26" s="7" t="s">
        <v>39</v>
      </c>
      <c r="B26" s="31">
        <v>13</v>
      </c>
      <c r="C26" s="31">
        <v>0</v>
      </c>
      <c r="D26" s="8">
        <v>130</v>
      </c>
      <c r="E26" s="14" t="s">
        <v>17</v>
      </c>
      <c r="F26" s="8" t="s">
        <v>55</v>
      </c>
      <c r="G26" s="8">
        <v>200</v>
      </c>
      <c r="H26" s="24">
        <f t="shared" si="4"/>
        <v>3763546.79</v>
      </c>
      <c r="I26" s="24">
        <f t="shared" si="4"/>
        <v>7423000</v>
      </c>
      <c r="J26" s="24">
        <f t="shared" si="4"/>
        <v>8400200</v>
      </c>
    </row>
    <row r="27" spans="1:10" ht="56.25">
      <c r="A27" s="7" t="s">
        <v>40</v>
      </c>
      <c r="B27" s="31">
        <v>13</v>
      </c>
      <c r="C27" s="31">
        <v>0</v>
      </c>
      <c r="D27" s="8">
        <v>130</v>
      </c>
      <c r="E27" s="14" t="s">
        <v>17</v>
      </c>
      <c r="F27" s="8" t="s">
        <v>55</v>
      </c>
      <c r="G27" s="8">
        <v>240</v>
      </c>
      <c r="H27" s="24">
        <v>3763546.79</v>
      </c>
      <c r="I27" s="24">
        <v>7423000</v>
      </c>
      <c r="J27" s="24">
        <v>8400200</v>
      </c>
    </row>
    <row r="28" spans="1:10" ht="39.75" customHeight="1">
      <c r="A28" s="28" t="s">
        <v>75</v>
      </c>
      <c r="B28" s="31">
        <v>13</v>
      </c>
      <c r="C28" s="31">
        <v>0</v>
      </c>
      <c r="D28" s="8">
        <v>130</v>
      </c>
      <c r="E28" s="14" t="s">
        <v>17</v>
      </c>
      <c r="F28" s="8" t="s">
        <v>74</v>
      </c>
      <c r="G28" s="8"/>
      <c r="H28" s="24">
        <f t="shared" ref="H28:J29" si="5">H29</f>
        <v>300000</v>
      </c>
      <c r="I28" s="24">
        <f t="shared" si="5"/>
        <v>300000</v>
      </c>
      <c r="J28" s="24">
        <f t="shared" si="5"/>
        <v>300000</v>
      </c>
    </row>
    <row r="29" spans="1:10" ht="37.5">
      <c r="A29" s="7" t="s">
        <v>39</v>
      </c>
      <c r="B29" s="31">
        <v>13</v>
      </c>
      <c r="C29" s="31">
        <v>0</v>
      </c>
      <c r="D29" s="8">
        <v>130</v>
      </c>
      <c r="E29" s="14" t="s">
        <v>17</v>
      </c>
      <c r="F29" s="8" t="s">
        <v>74</v>
      </c>
      <c r="G29" s="8">
        <v>200</v>
      </c>
      <c r="H29" s="24">
        <f t="shared" si="5"/>
        <v>300000</v>
      </c>
      <c r="I29" s="24">
        <f t="shared" si="5"/>
        <v>300000</v>
      </c>
      <c r="J29" s="24">
        <f t="shared" si="5"/>
        <v>300000</v>
      </c>
    </row>
    <row r="30" spans="1:10" ht="56.25">
      <c r="A30" s="7" t="s">
        <v>40</v>
      </c>
      <c r="B30" s="31">
        <v>13</v>
      </c>
      <c r="C30" s="31">
        <v>0</v>
      </c>
      <c r="D30" s="8">
        <v>130</v>
      </c>
      <c r="E30" s="14" t="s">
        <v>17</v>
      </c>
      <c r="F30" s="8" t="s">
        <v>74</v>
      </c>
      <c r="G30" s="8">
        <v>240</v>
      </c>
      <c r="H30" s="24">
        <v>300000</v>
      </c>
      <c r="I30" s="24">
        <v>300000</v>
      </c>
      <c r="J30" s="24">
        <v>300000</v>
      </c>
    </row>
    <row r="31" spans="1:10" ht="56.25" hidden="1">
      <c r="A31" s="27" t="s">
        <v>77</v>
      </c>
      <c r="B31" s="31">
        <v>13</v>
      </c>
      <c r="C31" s="31">
        <v>0</v>
      </c>
      <c r="D31" s="8">
        <v>130</v>
      </c>
      <c r="E31" s="14" t="s">
        <v>17</v>
      </c>
      <c r="F31" s="8" t="s">
        <v>76</v>
      </c>
      <c r="G31" s="8"/>
      <c r="H31" s="24">
        <f t="shared" ref="H31:J32" si="6">H32</f>
        <v>0</v>
      </c>
      <c r="I31" s="24">
        <f t="shared" si="6"/>
        <v>0</v>
      </c>
      <c r="J31" s="24">
        <f t="shared" si="6"/>
        <v>0</v>
      </c>
    </row>
    <row r="32" spans="1:10" ht="37.5" hidden="1">
      <c r="A32" s="7" t="s">
        <v>39</v>
      </c>
      <c r="B32" s="31">
        <v>13</v>
      </c>
      <c r="C32" s="31">
        <v>0</v>
      </c>
      <c r="D32" s="8">
        <v>130</v>
      </c>
      <c r="E32" s="14" t="s">
        <v>17</v>
      </c>
      <c r="F32" s="8" t="s">
        <v>76</v>
      </c>
      <c r="G32" s="8">
        <v>200</v>
      </c>
      <c r="H32" s="24">
        <f t="shared" si="6"/>
        <v>0</v>
      </c>
      <c r="I32" s="24">
        <f t="shared" si="6"/>
        <v>0</v>
      </c>
      <c r="J32" s="24">
        <f t="shared" si="6"/>
        <v>0</v>
      </c>
    </row>
    <row r="33" spans="1:10" ht="56.25" hidden="1">
      <c r="A33" s="7" t="s">
        <v>40</v>
      </c>
      <c r="B33" s="31">
        <v>13</v>
      </c>
      <c r="C33" s="31">
        <v>0</v>
      </c>
      <c r="D33" s="8">
        <v>130</v>
      </c>
      <c r="E33" s="14" t="s">
        <v>17</v>
      </c>
      <c r="F33" s="8" t="s">
        <v>76</v>
      </c>
      <c r="G33" s="8">
        <v>240</v>
      </c>
      <c r="H33" s="24"/>
      <c r="I33" s="24"/>
      <c r="J33" s="24">
        <v>0</v>
      </c>
    </row>
    <row r="34" spans="1:10" ht="31.5">
      <c r="A34" s="42" t="s">
        <v>130</v>
      </c>
      <c r="B34" s="31">
        <v>13</v>
      </c>
      <c r="C34" s="31">
        <v>0</v>
      </c>
      <c r="D34" s="8">
        <v>130</v>
      </c>
      <c r="E34" s="41" t="s">
        <v>128</v>
      </c>
      <c r="F34" s="8"/>
      <c r="G34" s="8"/>
      <c r="H34" s="24">
        <f t="shared" ref="H34:J35" si="7">H35</f>
        <v>30000</v>
      </c>
      <c r="I34" s="24">
        <f t="shared" si="7"/>
        <v>30000</v>
      </c>
      <c r="J34" s="24">
        <f t="shared" si="7"/>
        <v>30000</v>
      </c>
    </row>
    <row r="35" spans="1:10">
      <c r="A35" s="7" t="s">
        <v>131</v>
      </c>
      <c r="B35" s="31">
        <v>13</v>
      </c>
      <c r="C35" s="31">
        <v>0</v>
      </c>
      <c r="D35" s="8">
        <v>130</v>
      </c>
      <c r="E35" s="41" t="s">
        <v>129</v>
      </c>
      <c r="F35" s="8"/>
      <c r="G35" s="8"/>
      <c r="H35" s="24">
        <f t="shared" si="7"/>
        <v>30000</v>
      </c>
      <c r="I35" s="24">
        <f t="shared" si="7"/>
        <v>30000</v>
      </c>
      <c r="J35" s="24">
        <f t="shared" si="7"/>
        <v>30000</v>
      </c>
    </row>
    <row r="36" spans="1:10" ht="38.25" customHeight="1">
      <c r="A36" s="7" t="s">
        <v>72</v>
      </c>
      <c r="B36" s="31">
        <v>13</v>
      </c>
      <c r="C36" s="31">
        <v>0</v>
      </c>
      <c r="D36" s="8">
        <v>130</v>
      </c>
      <c r="E36" s="16">
        <v>309</v>
      </c>
      <c r="F36" s="8" t="s">
        <v>118</v>
      </c>
      <c r="G36" s="8"/>
      <c r="H36" s="24">
        <f t="shared" ref="H36:J37" si="8">H37</f>
        <v>30000</v>
      </c>
      <c r="I36" s="24">
        <f t="shared" si="8"/>
        <v>30000</v>
      </c>
      <c r="J36" s="24">
        <f t="shared" si="8"/>
        <v>30000</v>
      </c>
    </row>
    <row r="37" spans="1:10" ht="36.75" customHeight="1">
      <c r="A37" s="7" t="s">
        <v>39</v>
      </c>
      <c r="B37" s="31">
        <v>13</v>
      </c>
      <c r="C37" s="31">
        <v>0</v>
      </c>
      <c r="D37" s="8">
        <v>130</v>
      </c>
      <c r="E37" s="16">
        <v>309</v>
      </c>
      <c r="F37" s="8" t="s">
        <v>118</v>
      </c>
      <c r="G37" s="8">
        <v>200</v>
      </c>
      <c r="H37" s="24">
        <f t="shared" si="8"/>
        <v>30000</v>
      </c>
      <c r="I37" s="24">
        <f t="shared" si="8"/>
        <v>30000</v>
      </c>
      <c r="J37" s="24">
        <f t="shared" si="8"/>
        <v>30000</v>
      </c>
    </row>
    <row r="38" spans="1:10" ht="56.25">
      <c r="A38" s="7" t="s">
        <v>40</v>
      </c>
      <c r="B38" s="31">
        <v>13</v>
      </c>
      <c r="C38" s="31">
        <v>0</v>
      </c>
      <c r="D38" s="8">
        <v>130</v>
      </c>
      <c r="E38" s="16">
        <v>309</v>
      </c>
      <c r="F38" s="8" t="s">
        <v>118</v>
      </c>
      <c r="G38" s="8">
        <v>240</v>
      </c>
      <c r="H38" s="24">
        <v>30000</v>
      </c>
      <c r="I38" s="24">
        <v>30000</v>
      </c>
      <c r="J38" s="24">
        <v>30000</v>
      </c>
    </row>
    <row r="39" spans="1:10">
      <c r="A39" s="7" t="s">
        <v>132</v>
      </c>
      <c r="B39" s="31">
        <v>13</v>
      </c>
      <c r="C39" s="31">
        <v>0</v>
      </c>
      <c r="D39" s="8">
        <v>130</v>
      </c>
      <c r="E39" s="16">
        <v>400</v>
      </c>
      <c r="F39" s="8"/>
      <c r="G39" s="8"/>
      <c r="H39" s="24">
        <f>H40+H47</f>
        <v>11539513.75</v>
      </c>
      <c r="I39" s="24">
        <f>I41+I48</f>
        <v>11084396</v>
      </c>
      <c r="J39" s="24">
        <f>J41+J48</f>
        <v>12179496</v>
      </c>
    </row>
    <row r="40" spans="1:10">
      <c r="A40" s="7" t="s">
        <v>133</v>
      </c>
      <c r="B40" s="31">
        <v>13</v>
      </c>
      <c r="C40" s="31">
        <v>0</v>
      </c>
      <c r="D40" s="8">
        <v>130</v>
      </c>
      <c r="E40" s="16">
        <v>408</v>
      </c>
      <c r="F40" s="8"/>
      <c r="G40" s="8"/>
      <c r="H40" s="24">
        <f>H41+H44</f>
        <v>964496</v>
      </c>
      <c r="I40" s="24">
        <f>I41+I44</f>
        <v>964496</v>
      </c>
      <c r="J40" s="24">
        <f>J41+J44</f>
        <v>964496</v>
      </c>
    </row>
    <row r="41" spans="1:10" ht="112.5">
      <c r="A41" s="7" t="s">
        <v>21</v>
      </c>
      <c r="B41" s="31">
        <v>13</v>
      </c>
      <c r="C41" s="31">
        <v>0</v>
      </c>
      <c r="D41" s="8">
        <v>130</v>
      </c>
      <c r="E41" s="14" t="s">
        <v>20</v>
      </c>
      <c r="F41" s="8" t="s">
        <v>56</v>
      </c>
      <c r="G41" s="30"/>
      <c r="H41" s="24">
        <f t="shared" ref="H41:J42" si="9">H42</f>
        <v>964496</v>
      </c>
      <c r="I41" s="24">
        <f t="shared" si="9"/>
        <v>964496</v>
      </c>
      <c r="J41" s="24">
        <f t="shared" si="9"/>
        <v>964496</v>
      </c>
    </row>
    <row r="42" spans="1:10">
      <c r="A42" s="7" t="s">
        <v>1</v>
      </c>
      <c r="B42" s="31">
        <v>13</v>
      </c>
      <c r="C42" s="31">
        <v>0</v>
      </c>
      <c r="D42" s="8">
        <v>130</v>
      </c>
      <c r="E42" s="14" t="s">
        <v>20</v>
      </c>
      <c r="F42" s="8" t="s">
        <v>56</v>
      </c>
      <c r="G42" s="8">
        <v>800</v>
      </c>
      <c r="H42" s="24">
        <f t="shared" si="9"/>
        <v>964496</v>
      </c>
      <c r="I42" s="24">
        <f t="shared" si="9"/>
        <v>964496</v>
      </c>
      <c r="J42" s="24">
        <f t="shared" si="9"/>
        <v>964496</v>
      </c>
    </row>
    <row r="43" spans="1:10" ht="93.75">
      <c r="A43" s="7" t="s">
        <v>45</v>
      </c>
      <c r="B43" s="31">
        <v>13</v>
      </c>
      <c r="C43" s="31">
        <v>0</v>
      </c>
      <c r="D43" s="8">
        <v>130</v>
      </c>
      <c r="E43" s="14" t="s">
        <v>20</v>
      </c>
      <c r="F43" s="8" t="s">
        <v>56</v>
      </c>
      <c r="G43" s="8">
        <v>810</v>
      </c>
      <c r="H43" s="24">
        <v>964496</v>
      </c>
      <c r="I43" s="24">
        <v>964496</v>
      </c>
      <c r="J43" s="24">
        <v>964496</v>
      </c>
    </row>
    <row r="44" spans="1:10" ht="68.25" hidden="1" customHeight="1">
      <c r="A44" s="45" t="s">
        <v>83</v>
      </c>
      <c r="B44" s="31">
        <v>13</v>
      </c>
      <c r="C44" s="31">
        <v>0</v>
      </c>
      <c r="D44" s="8">
        <v>130</v>
      </c>
      <c r="E44" s="41" t="s">
        <v>20</v>
      </c>
      <c r="F44" s="8" t="s">
        <v>82</v>
      </c>
      <c r="G44" s="8"/>
      <c r="H44" s="24">
        <v>0</v>
      </c>
      <c r="I44" s="46">
        <f>I45</f>
        <v>0</v>
      </c>
      <c r="J44" s="46">
        <v>0</v>
      </c>
    </row>
    <row r="45" spans="1:10" hidden="1">
      <c r="A45" s="45" t="s">
        <v>3</v>
      </c>
      <c r="B45" s="31">
        <v>13</v>
      </c>
      <c r="C45" s="31">
        <v>0</v>
      </c>
      <c r="D45" s="8">
        <v>130</v>
      </c>
      <c r="E45" s="41" t="s">
        <v>20</v>
      </c>
      <c r="F45" s="8" t="s">
        <v>82</v>
      </c>
      <c r="G45" s="8">
        <v>200</v>
      </c>
      <c r="H45" s="24">
        <v>0</v>
      </c>
      <c r="I45" s="46">
        <f>I46</f>
        <v>0</v>
      </c>
      <c r="J45" s="46">
        <v>0</v>
      </c>
    </row>
    <row r="46" spans="1:10" hidden="1">
      <c r="A46" s="45" t="s">
        <v>84</v>
      </c>
      <c r="B46" s="31">
        <v>13</v>
      </c>
      <c r="C46" s="31">
        <v>0</v>
      </c>
      <c r="D46" s="8">
        <v>130</v>
      </c>
      <c r="E46" s="41" t="s">
        <v>20</v>
      </c>
      <c r="F46" s="8" t="s">
        <v>82</v>
      </c>
      <c r="G46" s="8">
        <v>250</v>
      </c>
      <c r="H46" s="24">
        <v>0</v>
      </c>
      <c r="I46" s="46">
        <v>0</v>
      </c>
      <c r="J46" s="46">
        <v>0</v>
      </c>
    </row>
    <row r="47" spans="1:10">
      <c r="A47" s="7" t="s">
        <v>134</v>
      </c>
      <c r="B47" s="31">
        <v>13</v>
      </c>
      <c r="C47" s="31">
        <v>0</v>
      </c>
      <c r="D47" s="8">
        <v>130</v>
      </c>
      <c r="E47" s="41" t="s">
        <v>22</v>
      </c>
      <c r="F47" s="8"/>
      <c r="G47" s="8"/>
      <c r="H47" s="24">
        <f>H48+H51+H54</f>
        <v>10575017.75</v>
      </c>
      <c r="I47" s="24">
        <f>I48+I51+I54</f>
        <v>10119900</v>
      </c>
      <c r="J47" s="24">
        <f>J48+J51+J54</f>
        <v>11215000</v>
      </c>
    </row>
    <row r="48" spans="1:10" ht="131.25">
      <c r="A48" s="7" t="s">
        <v>23</v>
      </c>
      <c r="B48" s="31">
        <v>13</v>
      </c>
      <c r="C48" s="31">
        <v>0</v>
      </c>
      <c r="D48" s="8">
        <v>130</v>
      </c>
      <c r="E48" s="14" t="s">
        <v>22</v>
      </c>
      <c r="F48" s="8" t="s">
        <v>149</v>
      </c>
      <c r="G48" s="30"/>
      <c r="H48" s="24">
        <f>H49</f>
        <v>10575017.75</v>
      </c>
      <c r="I48" s="24">
        <f t="shared" ref="I48:J55" si="10">I49</f>
        <v>10119900</v>
      </c>
      <c r="J48" s="24">
        <f t="shared" si="10"/>
        <v>11215000</v>
      </c>
    </row>
    <row r="49" spans="1:10">
      <c r="A49" s="7" t="s">
        <v>3</v>
      </c>
      <c r="B49" s="31">
        <v>13</v>
      </c>
      <c r="C49" s="31">
        <v>0</v>
      </c>
      <c r="D49" s="8">
        <v>130</v>
      </c>
      <c r="E49" s="14" t="s">
        <v>22</v>
      </c>
      <c r="F49" s="8" t="s">
        <v>149</v>
      </c>
      <c r="G49" s="8">
        <v>500</v>
      </c>
      <c r="H49" s="24">
        <f>H50</f>
        <v>10575017.75</v>
      </c>
      <c r="I49" s="24">
        <f t="shared" si="10"/>
        <v>10119900</v>
      </c>
      <c r="J49" s="24">
        <f t="shared" si="10"/>
        <v>11215000</v>
      </c>
    </row>
    <row r="50" spans="1:10">
      <c r="A50" s="7" t="s">
        <v>6</v>
      </c>
      <c r="B50" s="31">
        <v>13</v>
      </c>
      <c r="C50" s="31">
        <v>0</v>
      </c>
      <c r="D50" s="8">
        <v>130</v>
      </c>
      <c r="E50" s="14" t="s">
        <v>22</v>
      </c>
      <c r="F50" s="8" t="s">
        <v>149</v>
      </c>
      <c r="G50" s="8">
        <v>540</v>
      </c>
      <c r="H50" s="24">
        <v>10575017.75</v>
      </c>
      <c r="I50" s="33">
        <v>10119900</v>
      </c>
      <c r="J50" s="24">
        <v>11215000</v>
      </c>
    </row>
    <row r="51" spans="1:10" ht="56.25" hidden="1">
      <c r="A51" s="28" t="s">
        <v>86</v>
      </c>
      <c r="B51" s="31">
        <v>13</v>
      </c>
      <c r="C51" s="31">
        <v>0</v>
      </c>
      <c r="D51" s="8">
        <v>130</v>
      </c>
      <c r="E51" s="14" t="s">
        <v>22</v>
      </c>
      <c r="F51" s="8" t="s">
        <v>87</v>
      </c>
      <c r="G51" s="30"/>
      <c r="H51" s="24">
        <f>H52</f>
        <v>0</v>
      </c>
      <c r="I51" s="24">
        <f t="shared" si="10"/>
        <v>0</v>
      </c>
      <c r="J51" s="24">
        <f t="shared" si="10"/>
        <v>0</v>
      </c>
    </row>
    <row r="52" spans="1:10" hidden="1">
      <c r="A52" s="28" t="s">
        <v>3</v>
      </c>
      <c r="B52" s="31">
        <v>13</v>
      </c>
      <c r="C52" s="31">
        <v>0</v>
      </c>
      <c r="D52" s="8">
        <v>130</v>
      </c>
      <c r="E52" s="14" t="s">
        <v>22</v>
      </c>
      <c r="F52" s="8" t="s">
        <v>87</v>
      </c>
      <c r="G52" s="8">
        <v>200</v>
      </c>
      <c r="H52" s="24">
        <f>H53</f>
        <v>0</v>
      </c>
      <c r="I52" s="24">
        <f t="shared" si="10"/>
        <v>0</v>
      </c>
      <c r="J52" s="24">
        <f t="shared" si="10"/>
        <v>0</v>
      </c>
    </row>
    <row r="53" spans="1:10" hidden="1">
      <c r="A53" s="28" t="s">
        <v>6</v>
      </c>
      <c r="B53" s="31">
        <v>13</v>
      </c>
      <c r="C53" s="31">
        <v>0</v>
      </c>
      <c r="D53" s="8">
        <v>130</v>
      </c>
      <c r="E53" s="14" t="s">
        <v>22</v>
      </c>
      <c r="F53" s="8" t="s">
        <v>87</v>
      </c>
      <c r="G53" s="8">
        <v>240</v>
      </c>
      <c r="H53" s="24"/>
      <c r="I53" s="33"/>
      <c r="J53" s="24"/>
    </row>
    <row r="54" spans="1:10" ht="56.25" hidden="1">
      <c r="A54" s="28" t="s">
        <v>86</v>
      </c>
      <c r="B54" s="31">
        <v>13</v>
      </c>
      <c r="C54" s="31">
        <v>0</v>
      </c>
      <c r="D54" s="8">
        <v>130</v>
      </c>
      <c r="E54" s="14" t="s">
        <v>22</v>
      </c>
      <c r="F54" s="8" t="s">
        <v>87</v>
      </c>
      <c r="G54" s="30"/>
      <c r="H54" s="24">
        <f>H55</f>
        <v>0</v>
      </c>
      <c r="I54" s="24">
        <f t="shared" si="10"/>
        <v>0</v>
      </c>
      <c r="J54" s="24">
        <f t="shared" si="10"/>
        <v>0</v>
      </c>
    </row>
    <row r="55" spans="1:10" hidden="1">
      <c r="A55" s="28" t="s">
        <v>1</v>
      </c>
      <c r="B55" s="31">
        <v>13</v>
      </c>
      <c r="C55" s="31">
        <v>0</v>
      </c>
      <c r="D55" s="8">
        <v>130</v>
      </c>
      <c r="E55" s="14" t="s">
        <v>22</v>
      </c>
      <c r="F55" s="8" t="s">
        <v>87</v>
      </c>
      <c r="G55" s="8">
        <v>800</v>
      </c>
      <c r="H55" s="24">
        <f>H56</f>
        <v>0</v>
      </c>
      <c r="I55" s="24">
        <f t="shared" si="10"/>
        <v>0</v>
      </c>
      <c r="J55" s="24">
        <f t="shared" si="10"/>
        <v>0</v>
      </c>
    </row>
    <row r="56" spans="1:10" ht="93.75" hidden="1">
      <c r="A56" s="7" t="s">
        <v>45</v>
      </c>
      <c r="B56" s="31">
        <v>13</v>
      </c>
      <c r="C56" s="31">
        <v>0</v>
      </c>
      <c r="D56" s="8">
        <v>130</v>
      </c>
      <c r="E56" s="14" t="s">
        <v>22</v>
      </c>
      <c r="F56" s="8" t="s">
        <v>87</v>
      </c>
      <c r="G56" s="8">
        <v>810</v>
      </c>
      <c r="H56" s="24"/>
      <c r="I56" s="33"/>
      <c r="J56" s="24"/>
    </row>
    <row r="57" spans="1:10">
      <c r="A57" s="7" t="s">
        <v>136</v>
      </c>
      <c r="B57" s="31">
        <v>13</v>
      </c>
      <c r="C57" s="31">
        <v>0</v>
      </c>
      <c r="D57" s="8">
        <v>130</v>
      </c>
      <c r="E57" s="41" t="s">
        <v>135</v>
      </c>
      <c r="F57" s="8"/>
      <c r="G57" s="8"/>
      <c r="H57" s="24">
        <f>H58+H71+H84</f>
        <v>46755785.140000008</v>
      </c>
      <c r="I57" s="24">
        <f>I58+I71+I84</f>
        <v>37203571.969999999</v>
      </c>
      <c r="J57" s="24">
        <f>J58+J71+J84</f>
        <v>37007030.420000002</v>
      </c>
    </row>
    <row r="58" spans="1:10">
      <c r="A58" s="7" t="s">
        <v>137</v>
      </c>
      <c r="B58" s="31">
        <v>13</v>
      </c>
      <c r="C58" s="31">
        <v>0</v>
      </c>
      <c r="D58" s="8">
        <v>130</v>
      </c>
      <c r="E58" s="41" t="s">
        <v>24</v>
      </c>
      <c r="F58" s="8"/>
      <c r="G58" s="8"/>
      <c r="H58" s="24">
        <f>H59+H62+H68</f>
        <v>530000</v>
      </c>
      <c r="I58" s="33">
        <f>I59+I62+I68</f>
        <v>530000</v>
      </c>
      <c r="J58" s="24">
        <f>J59+J62+J68</f>
        <v>530000</v>
      </c>
    </row>
    <row r="59" spans="1:10" ht="93.75">
      <c r="A59" s="7" t="s">
        <v>25</v>
      </c>
      <c r="B59" s="31">
        <v>13</v>
      </c>
      <c r="C59" s="31">
        <v>0</v>
      </c>
      <c r="D59" s="8">
        <v>130</v>
      </c>
      <c r="E59" s="14" t="s">
        <v>24</v>
      </c>
      <c r="F59" s="8" t="s">
        <v>59</v>
      </c>
      <c r="G59" s="30"/>
      <c r="H59" s="24">
        <f t="shared" ref="H59:J60" si="11">H60</f>
        <v>230000</v>
      </c>
      <c r="I59" s="24">
        <f t="shared" si="11"/>
        <v>230000</v>
      </c>
      <c r="J59" s="24">
        <f t="shared" si="11"/>
        <v>230000</v>
      </c>
    </row>
    <row r="60" spans="1:10" ht="37.5">
      <c r="A60" s="7" t="s">
        <v>39</v>
      </c>
      <c r="B60" s="31">
        <v>13</v>
      </c>
      <c r="C60" s="31">
        <v>0</v>
      </c>
      <c r="D60" s="8">
        <v>130</v>
      </c>
      <c r="E60" s="14" t="s">
        <v>24</v>
      </c>
      <c r="F60" s="8" t="s">
        <v>59</v>
      </c>
      <c r="G60" s="8">
        <v>200</v>
      </c>
      <c r="H60" s="24">
        <f>H61</f>
        <v>230000</v>
      </c>
      <c r="I60" s="24">
        <f t="shared" si="11"/>
        <v>230000</v>
      </c>
      <c r="J60" s="24">
        <f t="shared" si="11"/>
        <v>230000</v>
      </c>
    </row>
    <row r="61" spans="1:10" ht="56.25">
      <c r="A61" s="7" t="s">
        <v>40</v>
      </c>
      <c r="B61" s="31">
        <v>13</v>
      </c>
      <c r="C61" s="31">
        <v>0</v>
      </c>
      <c r="D61" s="8">
        <v>130</v>
      </c>
      <c r="E61" s="14" t="s">
        <v>24</v>
      </c>
      <c r="F61" s="8" t="s">
        <v>59</v>
      </c>
      <c r="G61" s="8">
        <v>240</v>
      </c>
      <c r="H61" s="24">
        <v>230000</v>
      </c>
      <c r="I61" s="24">
        <v>230000</v>
      </c>
      <c r="J61" s="24">
        <v>230000</v>
      </c>
    </row>
    <row r="62" spans="1:10" ht="37.5">
      <c r="A62" s="7" t="s">
        <v>47</v>
      </c>
      <c r="B62" s="31">
        <v>13</v>
      </c>
      <c r="C62" s="31">
        <v>0</v>
      </c>
      <c r="D62" s="8">
        <v>130</v>
      </c>
      <c r="E62" s="14" t="s">
        <v>24</v>
      </c>
      <c r="F62" s="8" t="s">
        <v>58</v>
      </c>
      <c r="G62" s="8"/>
      <c r="H62" s="24">
        <f t="shared" ref="H62:J63" si="12">H63</f>
        <v>300000</v>
      </c>
      <c r="I62" s="24">
        <f t="shared" si="12"/>
        <v>300000</v>
      </c>
      <c r="J62" s="24">
        <f t="shared" si="12"/>
        <v>300000</v>
      </c>
    </row>
    <row r="63" spans="1:10" ht="37.5">
      <c r="A63" s="7" t="s">
        <v>39</v>
      </c>
      <c r="B63" s="31">
        <v>13</v>
      </c>
      <c r="C63" s="31">
        <v>0</v>
      </c>
      <c r="D63" s="8">
        <v>130</v>
      </c>
      <c r="E63" s="14" t="s">
        <v>24</v>
      </c>
      <c r="F63" s="8" t="s">
        <v>58</v>
      </c>
      <c r="G63" s="8">
        <v>200</v>
      </c>
      <c r="H63" s="24">
        <f t="shared" si="12"/>
        <v>300000</v>
      </c>
      <c r="I63" s="24">
        <f t="shared" si="12"/>
        <v>300000</v>
      </c>
      <c r="J63" s="24">
        <f t="shared" si="12"/>
        <v>300000</v>
      </c>
    </row>
    <row r="64" spans="1:10" ht="56.25">
      <c r="A64" s="7" t="s">
        <v>48</v>
      </c>
      <c r="B64" s="31">
        <v>13</v>
      </c>
      <c r="C64" s="31">
        <v>0</v>
      </c>
      <c r="D64" s="8">
        <v>130</v>
      </c>
      <c r="E64" s="14" t="s">
        <v>24</v>
      </c>
      <c r="F64" s="8" t="s">
        <v>58</v>
      </c>
      <c r="G64" s="8">
        <v>240</v>
      </c>
      <c r="H64" s="25">
        <v>300000</v>
      </c>
      <c r="I64" s="24">
        <v>300000</v>
      </c>
      <c r="J64" s="24">
        <v>300000</v>
      </c>
    </row>
    <row r="65" spans="1:10" ht="168.75" hidden="1">
      <c r="A65" s="7" t="s">
        <v>50</v>
      </c>
      <c r="B65" s="31">
        <v>13</v>
      </c>
      <c r="C65" s="31">
        <v>0</v>
      </c>
      <c r="D65" s="8">
        <v>130</v>
      </c>
      <c r="E65" s="14" t="s">
        <v>24</v>
      </c>
      <c r="F65" s="8" t="s">
        <v>57</v>
      </c>
      <c r="G65" s="8"/>
      <c r="H65" s="24">
        <f t="shared" ref="H65:J66" si="13">H66</f>
        <v>0</v>
      </c>
      <c r="I65" s="24">
        <f t="shared" si="13"/>
        <v>0</v>
      </c>
      <c r="J65" s="24">
        <f t="shared" si="13"/>
        <v>0</v>
      </c>
    </row>
    <row r="66" spans="1:10" hidden="1">
      <c r="A66" s="7" t="s">
        <v>49</v>
      </c>
      <c r="B66" s="31">
        <v>13</v>
      </c>
      <c r="C66" s="31">
        <v>0</v>
      </c>
      <c r="D66" s="8">
        <v>130</v>
      </c>
      <c r="E66" s="14" t="s">
        <v>24</v>
      </c>
      <c r="F66" s="8" t="s">
        <v>57</v>
      </c>
      <c r="G66" s="8">
        <v>800</v>
      </c>
      <c r="H66" s="24">
        <f t="shared" si="13"/>
        <v>0</v>
      </c>
      <c r="I66" s="24">
        <f t="shared" si="13"/>
        <v>0</v>
      </c>
      <c r="J66" s="24">
        <f t="shared" si="13"/>
        <v>0</v>
      </c>
    </row>
    <row r="67" spans="1:10" hidden="1">
      <c r="A67" s="7" t="s">
        <v>2</v>
      </c>
      <c r="B67" s="31">
        <v>13</v>
      </c>
      <c r="C67" s="31">
        <v>0</v>
      </c>
      <c r="D67" s="8">
        <v>130</v>
      </c>
      <c r="E67" s="14" t="s">
        <v>24</v>
      </c>
      <c r="F67" s="8" t="s">
        <v>57</v>
      </c>
      <c r="G67" s="8">
        <v>850</v>
      </c>
      <c r="H67" s="24">
        <v>0</v>
      </c>
      <c r="I67" s="24">
        <v>0</v>
      </c>
      <c r="J67" s="24">
        <v>0</v>
      </c>
    </row>
    <row r="68" spans="1:10" ht="37.5" hidden="1">
      <c r="A68" s="7" t="s">
        <v>121</v>
      </c>
      <c r="B68" s="31">
        <v>13</v>
      </c>
      <c r="C68" s="31">
        <v>0</v>
      </c>
      <c r="D68" s="8">
        <v>130</v>
      </c>
      <c r="E68" s="14" t="s">
        <v>24</v>
      </c>
      <c r="F68" s="8" t="s">
        <v>120</v>
      </c>
      <c r="G68" s="30"/>
      <c r="H68" s="24">
        <f t="shared" ref="H68:J69" si="14">H69</f>
        <v>0</v>
      </c>
      <c r="I68" s="24">
        <f t="shared" si="14"/>
        <v>0</v>
      </c>
      <c r="J68" s="24">
        <f t="shared" si="14"/>
        <v>0</v>
      </c>
    </row>
    <row r="69" spans="1:10" hidden="1">
      <c r="A69" s="7" t="s">
        <v>1</v>
      </c>
      <c r="B69" s="31">
        <v>13</v>
      </c>
      <c r="C69" s="31">
        <v>0</v>
      </c>
      <c r="D69" s="8">
        <v>130</v>
      </c>
      <c r="E69" s="14" t="s">
        <v>24</v>
      </c>
      <c r="F69" s="8" t="s">
        <v>120</v>
      </c>
      <c r="G69" s="8">
        <v>800</v>
      </c>
      <c r="H69" s="24">
        <f t="shared" si="14"/>
        <v>0</v>
      </c>
      <c r="I69" s="24">
        <f t="shared" si="14"/>
        <v>0</v>
      </c>
      <c r="J69" s="24">
        <f t="shared" si="14"/>
        <v>0</v>
      </c>
    </row>
    <row r="70" spans="1:10" hidden="1">
      <c r="A70" s="7" t="s">
        <v>2</v>
      </c>
      <c r="B70" s="31">
        <v>13</v>
      </c>
      <c r="C70" s="31">
        <v>0</v>
      </c>
      <c r="D70" s="8">
        <v>130</v>
      </c>
      <c r="E70" s="14" t="s">
        <v>24</v>
      </c>
      <c r="F70" s="8" t="s">
        <v>120</v>
      </c>
      <c r="G70" s="8">
        <v>850</v>
      </c>
      <c r="H70" s="24">
        <v>0</v>
      </c>
      <c r="I70" s="24">
        <v>0</v>
      </c>
      <c r="J70" s="24">
        <v>0</v>
      </c>
    </row>
    <row r="71" spans="1:10">
      <c r="A71" s="7" t="s">
        <v>138</v>
      </c>
      <c r="B71" s="31">
        <v>13</v>
      </c>
      <c r="C71" s="31">
        <v>0</v>
      </c>
      <c r="D71" s="8">
        <v>130</v>
      </c>
      <c r="E71" s="41" t="s">
        <v>26</v>
      </c>
      <c r="F71" s="8"/>
      <c r="G71" s="8"/>
      <c r="H71" s="24">
        <f>H72+H75+H78+H81</f>
        <v>6957482.4900000002</v>
      </c>
      <c r="I71" s="24">
        <f>I72+I75+I78+I81</f>
        <v>3200000</v>
      </c>
      <c r="J71" s="24">
        <f>J72+J75+J78+J81</f>
        <v>3200000</v>
      </c>
    </row>
    <row r="72" spans="1:10" ht="112.5">
      <c r="A72" s="7" t="s">
        <v>27</v>
      </c>
      <c r="B72" s="31">
        <v>13</v>
      </c>
      <c r="C72" s="31">
        <v>0</v>
      </c>
      <c r="D72" s="8">
        <v>130</v>
      </c>
      <c r="E72" s="14" t="s">
        <v>26</v>
      </c>
      <c r="F72" s="8" t="s">
        <v>61</v>
      </c>
      <c r="G72" s="30"/>
      <c r="H72" s="24">
        <f t="shared" ref="H72:J76" si="15">H73</f>
        <v>2717482.49</v>
      </c>
      <c r="I72" s="46">
        <f t="shared" si="15"/>
        <v>0</v>
      </c>
      <c r="J72" s="46">
        <f t="shared" si="15"/>
        <v>0</v>
      </c>
    </row>
    <row r="73" spans="1:10">
      <c r="A73" s="7" t="s">
        <v>3</v>
      </c>
      <c r="B73" s="31">
        <v>13</v>
      </c>
      <c r="C73" s="31">
        <v>0</v>
      </c>
      <c r="D73" s="8">
        <v>130</v>
      </c>
      <c r="E73" s="14" t="s">
        <v>26</v>
      </c>
      <c r="F73" s="8" t="s">
        <v>61</v>
      </c>
      <c r="G73" s="8">
        <v>500</v>
      </c>
      <c r="H73" s="24">
        <f t="shared" si="15"/>
        <v>2717482.49</v>
      </c>
      <c r="I73" s="46">
        <f t="shared" si="15"/>
        <v>0</v>
      </c>
      <c r="J73" s="46">
        <f t="shared" si="15"/>
        <v>0</v>
      </c>
    </row>
    <row r="74" spans="1:10">
      <c r="A74" s="7" t="s">
        <v>6</v>
      </c>
      <c r="B74" s="31">
        <v>13</v>
      </c>
      <c r="C74" s="31">
        <v>0</v>
      </c>
      <c r="D74" s="8">
        <v>130</v>
      </c>
      <c r="E74" s="14" t="s">
        <v>26</v>
      </c>
      <c r="F74" s="8" t="s">
        <v>61</v>
      </c>
      <c r="G74" s="8">
        <v>540</v>
      </c>
      <c r="H74" s="24">
        <v>2717482.49</v>
      </c>
      <c r="I74" s="46">
        <v>0</v>
      </c>
      <c r="J74" s="46">
        <v>0</v>
      </c>
    </row>
    <row r="75" spans="1:10" hidden="1">
      <c r="A75" s="7" t="s">
        <v>88</v>
      </c>
      <c r="B75" s="31">
        <v>13</v>
      </c>
      <c r="C75" s="31">
        <v>0</v>
      </c>
      <c r="D75" s="8">
        <v>130</v>
      </c>
      <c r="E75" s="14" t="s">
        <v>26</v>
      </c>
      <c r="F75" s="8" t="s">
        <v>90</v>
      </c>
      <c r="G75" s="30"/>
      <c r="H75" s="24">
        <f t="shared" si="15"/>
        <v>0</v>
      </c>
      <c r="I75" s="24">
        <f t="shared" si="15"/>
        <v>0</v>
      </c>
      <c r="J75" s="24">
        <f t="shared" si="15"/>
        <v>0</v>
      </c>
    </row>
    <row r="76" spans="1:10" ht="37.5" hidden="1">
      <c r="A76" s="7" t="s">
        <v>39</v>
      </c>
      <c r="B76" s="31">
        <v>13</v>
      </c>
      <c r="C76" s="31">
        <v>0</v>
      </c>
      <c r="D76" s="8">
        <v>130</v>
      </c>
      <c r="E76" s="14" t="s">
        <v>26</v>
      </c>
      <c r="F76" s="8" t="s">
        <v>91</v>
      </c>
      <c r="G76" s="8">
        <v>200</v>
      </c>
      <c r="H76" s="24">
        <f t="shared" si="15"/>
        <v>0</v>
      </c>
      <c r="I76" s="24">
        <f t="shared" si="15"/>
        <v>0</v>
      </c>
      <c r="J76" s="24">
        <f t="shared" si="15"/>
        <v>0</v>
      </c>
    </row>
    <row r="77" spans="1:10" ht="56.25" hidden="1">
      <c r="A77" s="7" t="s">
        <v>40</v>
      </c>
      <c r="B77" s="31">
        <v>13</v>
      </c>
      <c r="C77" s="31">
        <v>0</v>
      </c>
      <c r="D77" s="8">
        <v>130</v>
      </c>
      <c r="E77" s="14" t="s">
        <v>26</v>
      </c>
      <c r="F77" s="8" t="s">
        <v>89</v>
      </c>
      <c r="G77" s="8">
        <v>240</v>
      </c>
      <c r="H77" s="24"/>
      <c r="I77" s="24"/>
      <c r="J77" s="24"/>
    </row>
    <row r="78" spans="1:10" ht="131.25">
      <c r="A78" s="7" t="s">
        <v>60</v>
      </c>
      <c r="B78" s="31">
        <v>13</v>
      </c>
      <c r="C78" s="31">
        <v>0</v>
      </c>
      <c r="D78" s="8">
        <v>130</v>
      </c>
      <c r="E78" s="14" t="s">
        <v>26</v>
      </c>
      <c r="F78" s="8" t="s">
        <v>62</v>
      </c>
      <c r="G78" s="30"/>
      <c r="H78" s="26">
        <f t="shared" ref="H78:J79" si="16">H79</f>
        <v>3200000</v>
      </c>
      <c r="I78" s="24">
        <f t="shared" si="16"/>
        <v>3200000</v>
      </c>
      <c r="J78" s="24">
        <f t="shared" si="16"/>
        <v>3200000</v>
      </c>
    </row>
    <row r="79" spans="1:10">
      <c r="A79" s="7" t="s">
        <v>3</v>
      </c>
      <c r="B79" s="31">
        <v>13</v>
      </c>
      <c r="C79" s="31">
        <v>0</v>
      </c>
      <c r="D79" s="8">
        <v>130</v>
      </c>
      <c r="E79" s="14" t="s">
        <v>26</v>
      </c>
      <c r="F79" s="8" t="s">
        <v>62</v>
      </c>
      <c r="G79" s="8">
        <v>500</v>
      </c>
      <c r="H79" s="24">
        <f t="shared" si="16"/>
        <v>3200000</v>
      </c>
      <c r="I79" s="24">
        <f t="shared" si="16"/>
        <v>3200000</v>
      </c>
      <c r="J79" s="24">
        <f t="shared" si="16"/>
        <v>3200000</v>
      </c>
    </row>
    <row r="80" spans="1:10">
      <c r="A80" s="7" t="s">
        <v>6</v>
      </c>
      <c r="B80" s="31">
        <v>13</v>
      </c>
      <c r="C80" s="31">
        <v>0</v>
      </c>
      <c r="D80" s="8">
        <v>130</v>
      </c>
      <c r="E80" s="14" t="s">
        <v>26</v>
      </c>
      <c r="F80" s="8" t="s">
        <v>62</v>
      </c>
      <c r="G80" s="8">
        <v>540</v>
      </c>
      <c r="H80" s="24">
        <v>3200000</v>
      </c>
      <c r="I80" s="24">
        <v>3200000</v>
      </c>
      <c r="J80" s="24">
        <v>3200000</v>
      </c>
    </row>
    <row r="81" spans="1:10" ht="112.5">
      <c r="A81" s="28" t="s">
        <v>152</v>
      </c>
      <c r="B81" s="31">
        <v>13</v>
      </c>
      <c r="C81" s="31">
        <v>0</v>
      </c>
      <c r="D81" s="8">
        <v>130</v>
      </c>
      <c r="E81" s="14" t="s">
        <v>26</v>
      </c>
      <c r="F81" s="8" t="s">
        <v>82</v>
      </c>
      <c r="G81" s="30"/>
      <c r="H81" s="47">
        <v>1040000</v>
      </c>
      <c r="I81" s="48">
        <v>0</v>
      </c>
      <c r="J81" s="48">
        <v>0</v>
      </c>
    </row>
    <row r="82" spans="1:10">
      <c r="A82" s="28" t="s">
        <v>3</v>
      </c>
      <c r="B82" s="31">
        <v>13</v>
      </c>
      <c r="C82" s="31">
        <v>0</v>
      </c>
      <c r="D82" s="8">
        <v>130</v>
      </c>
      <c r="E82" s="14" t="s">
        <v>26</v>
      </c>
      <c r="F82" s="8" t="s">
        <v>82</v>
      </c>
      <c r="G82" s="8">
        <v>500</v>
      </c>
      <c r="H82" s="48">
        <v>1040000</v>
      </c>
      <c r="I82" s="48">
        <v>0</v>
      </c>
      <c r="J82" s="48">
        <v>0</v>
      </c>
    </row>
    <row r="83" spans="1:10">
      <c r="A83" s="28" t="s">
        <v>153</v>
      </c>
      <c r="B83" s="31">
        <v>13</v>
      </c>
      <c r="C83" s="31">
        <v>0</v>
      </c>
      <c r="D83" s="8">
        <v>130</v>
      </c>
      <c r="E83" s="14" t="s">
        <v>26</v>
      </c>
      <c r="F83" s="8" t="s">
        <v>82</v>
      </c>
      <c r="G83" s="8">
        <v>520</v>
      </c>
      <c r="H83" s="48">
        <v>1040000</v>
      </c>
      <c r="I83" s="48">
        <v>0</v>
      </c>
      <c r="J83" s="48">
        <v>0</v>
      </c>
    </row>
    <row r="84" spans="1:10">
      <c r="A84" s="7" t="s">
        <v>139</v>
      </c>
      <c r="B84" s="31">
        <v>13</v>
      </c>
      <c r="C84" s="31">
        <v>0</v>
      </c>
      <c r="D84" s="8">
        <v>130</v>
      </c>
      <c r="E84" s="41" t="s">
        <v>28</v>
      </c>
      <c r="F84" s="8"/>
      <c r="G84" s="8"/>
      <c r="H84" s="24">
        <f>H85+H88+H106+H109+H112+H121+H124+H127+H100</f>
        <v>39268302.650000006</v>
      </c>
      <c r="I84" s="24">
        <f>I85+I88+I94+I100+I103+I106+I109+I115+I118+I121+I124+I127+I112</f>
        <v>33473571.969999999</v>
      </c>
      <c r="J84" s="24">
        <f>J85+J88+J94+J100+J103+J106+J109+J115+J118+J121+J124+J127+J112</f>
        <v>33277030.420000002</v>
      </c>
    </row>
    <row r="85" spans="1:10" ht="37.5">
      <c r="A85" s="7" t="s">
        <v>46</v>
      </c>
      <c r="B85" s="31">
        <v>13</v>
      </c>
      <c r="C85" s="31">
        <v>0</v>
      </c>
      <c r="D85" s="8">
        <v>130</v>
      </c>
      <c r="E85" s="14" t="s">
        <v>28</v>
      </c>
      <c r="F85" s="8" t="s">
        <v>150</v>
      </c>
      <c r="G85" s="30"/>
      <c r="H85" s="24">
        <f t="shared" ref="H85:J86" si="17">H86</f>
        <v>5323892.43</v>
      </c>
      <c r="I85" s="24">
        <f t="shared" si="17"/>
        <v>4659764.95</v>
      </c>
      <c r="J85" s="24">
        <f t="shared" si="17"/>
        <v>4461238.1399999997</v>
      </c>
    </row>
    <row r="86" spans="1:10" ht="37.5">
      <c r="A86" s="7" t="s">
        <v>39</v>
      </c>
      <c r="B86" s="31">
        <v>13</v>
      </c>
      <c r="C86" s="31">
        <v>0</v>
      </c>
      <c r="D86" s="8">
        <v>130</v>
      </c>
      <c r="E86" s="14" t="s">
        <v>28</v>
      </c>
      <c r="F86" s="8" t="s">
        <v>150</v>
      </c>
      <c r="G86" s="8">
        <v>200</v>
      </c>
      <c r="H86" s="24">
        <f t="shared" si="17"/>
        <v>5323892.43</v>
      </c>
      <c r="I86" s="24">
        <f t="shared" si="17"/>
        <v>4659764.95</v>
      </c>
      <c r="J86" s="24">
        <f t="shared" si="17"/>
        <v>4461238.1399999997</v>
      </c>
    </row>
    <row r="87" spans="1:10" ht="56.25">
      <c r="A87" s="7" t="s">
        <v>40</v>
      </c>
      <c r="B87" s="31">
        <v>13</v>
      </c>
      <c r="C87" s="31">
        <v>0</v>
      </c>
      <c r="D87" s="8">
        <v>130</v>
      </c>
      <c r="E87" s="14" t="s">
        <v>28</v>
      </c>
      <c r="F87" s="8" t="s">
        <v>150</v>
      </c>
      <c r="G87" s="8">
        <v>240</v>
      </c>
      <c r="H87" s="24">
        <v>5323892.43</v>
      </c>
      <c r="I87" s="24">
        <v>4659764.95</v>
      </c>
      <c r="J87" s="24">
        <v>4461238.1399999997</v>
      </c>
    </row>
    <row r="88" spans="1:10" ht="73.5" customHeight="1">
      <c r="A88" s="28" t="s">
        <v>151</v>
      </c>
      <c r="B88" s="31">
        <v>13</v>
      </c>
      <c r="C88" s="31">
        <v>0</v>
      </c>
      <c r="D88" s="8">
        <v>130</v>
      </c>
      <c r="E88" s="14" t="s">
        <v>28</v>
      </c>
      <c r="F88" s="8" t="s">
        <v>70</v>
      </c>
      <c r="G88" s="8"/>
      <c r="H88" s="24">
        <f t="shared" ref="H88:J89" si="18">H89</f>
        <v>2384309.56</v>
      </c>
      <c r="I88" s="46">
        <f t="shared" si="18"/>
        <v>0</v>
      </c>
      <c r="J88" s="46">
        <f t="shared" si="18"/>
        <v>0</v>
      </c>
    </row>
    <row r="89" spans="1:10" ht="37.5">
      <c r="A89" s="7" t="s">
        <v>39</v>
      </c>
      <c r="B89" s="31">
        <v>13</v>
      </c>
      <c r="C89" s="31">
        <v>0</v>
      </c>
      <c r="D89" s="8">
        <v>130</v>
      </c>
      <c r="E89" s="14" t="s">
        <v>28</v>
      </c>
      <c r="F89" s="8" t="s">
        <v>70</v>
      </c>
      <c r="G89" s="8">
        <v>200</v>
      </c>
      <c r="H89" s="24">
        <f t="shared" si="18"/>
        <v>2384309.56</v>
      </c>
      <c r="I89" s="46">
        <f t="shared" si="18"/>
        <v>0</v>
      </c>
      <c r="J89" s="46">
        <f t="shared" si="18"/>
        <v>0</v>
      </c>
    </row>
    <row r="90" spans="1:10" ht="56.25">
      <c r="A90" s="7" t="s">
        <v>40</v>
      </c>
      <c r="B90" s="31">
        <v>13</v>
      </c>
      <c r="C90" s="31">
        <v>0</v>
      </c>
      <c r="D90" s="8">
        <v>130</v>
      </c>
      <c r="E90" s="14" t="s">
        <v>28</v>
      </c>
      <c r="F90" s="8" t="s">
        <v>70</v>
      </c>
      <c r="G90" s="8">
        <v>240</v>
      </c>
      <c r="H90" s="24">
        <v>2384309.56</v>
      </c>
      <c r="I90" s="46">
        <v>0</v>
      </c>
      <c r="J90" s="46">
        <v>0</v>
      </c>
    </row>
    <row r="91" spans="1:10" ht="75" hidden="1" customHeight="1">
      <c r="A91" s="28" t="s">
        <v>78</v>
      </c>
      <c r="B91" s="31">
        <v>13</v>
      </c>
      <c r="C91" s="31">
        <v>0</v>
      </c>
      <c r="D91" s="8">
        <v>130</v>
      </c>
      <c r="E91" s="14" t="s">
        <v>28</v>
      </c>
      <c r="F91" s="8" t="s">
        <v>79</v>
      </c>
      <c r="G91" s="8"/>
      <c r="H91" s="24">
        <f t="shared" ref="H91:J92" si="19">H92</f>
        <v>0</v>
      </c>
      <c r="I91" s="24">
        <f t="shared" si="19"/>
        <v>0</v>
      </c>
      <c r="J91" s="24">
        <f t="shared" si="19"/>
        <v>0</v>
      </c>
    </row>
    <row r="92" spans="1:10" ht="37.5" hidden="1">
      <c r="A92" s="7" t="s">
        <v>39</v>
      </c>
      <c r="B92" s="31">
        <v>13</v>
      </c>
      <c r="C92" s="31">
        <v>0</v>
      </c>
      <c r="D92" s="8">
        <v>130</v>
      </c>
      <c r="E92" s="14" t="s">
        <v>28</v>
      </c>
      <c r="F92" s="8" t="s">
        <v>79</v>
      </c>
      <c r="G92" s="8">
        <v>200</v>
      </c>
      <c r="H92" s="24">
        <f t="shared" si="19"/>
        <v>0</v>
      </c>
      <c r="I92" s="24">
        <f t="shared" si="19"/>
        <v>0</v>
      </c>
      <c r="J92" s="24">
        <f t="shared" si="19"/>
        <v>0</v>
      </c>
    </row>
    <row r="93" spans="1:10" ht="56.25" hidden="1">
      <c r="A93" s="7" t="s">
        <v>40</v>
      </c>
      <c r="B93" s="31">
        <v>13</v>
      </c>
      <c r="C93" s="31">
        <v>0</v>
      </c>
      <c r="D93" s="8">
        <v>130</v>
      </c>
      <c r="E93" s="14" t="s">
        <v>28</v>
      </c>
      <c r="F93" s="8" t="s">
        <v>79</v>
      </c>
      <c r="G93" s="8">
        <v>240</v>
      </c>
      <c r="H93" s="24"/>
      <c r="I93" s="24">
        <v>0</v>
      </c>
      <c r="J93" s="24">
        <v>0</v>
      </c>
    </row>
    <row r="94" spans="1:10" hidden="1">
      <c r="A94" s="7" t="s">
        <v>102</v>
      </c>
      <c r="B94" s="31">
        <v>13</v>
      </c>
      <c r="C94" s="31">
        <v>0</v>
      </c>
      <c r="D94" s="8">
        <v>130</v>
      </c>
      <c r="E94" s="14" t="s">
        <v>28</v>
      </c>
      <c r="F94" s="8" t="s">
        <v>101</v>
      </c>
      <c r="G94" s="30"/>
      <c r="H94" s="24">
        <f t="shared" ref="H94:J95" si="20">H95</f>
        <v>0</v>
      </c>
      <c r="I94" s="24">
        <f t="shared" si="20"/>
        <v>0</v>
      </c>
      <c r="J94" s="24">
        <f t="shared" si="20"/>
        <v>0</v>
      </c>
    </row>
    <row r="95" spans="1:10" ht="37.5" hidden="1">
      <c r="A95" s="7" t="s">
        <v>39</v>
      </c>
      <c r="B95" s="31">
        <v>13</v>
      </c>
      <c r="C95" s="31">
        <v>0</v>
      </c>
      <c r="D95" s="8">
        <v>130</v>
      </c>
      <c r="E95" s="14" t="s">
        <v>28</v>
      </c>
      <c r="F95" s="8" t="s">
        <v>101</v>
      </c>
      <c r="G95" s="8">
        <v>800</v>
      </c>
      <c r="H95" s="24">
        <f t="shared" si="20"/>
        <v>0</v>
      </c>
      <c r="I95" s="24">
        <f t="shared" si="20"/>
        <v>0</v>
      </c>
      <c r="J95" s="24">
        <f t="shared" si="20"/>
        <v>0</v>
      </c>
    </row>
    <row r="96" spans="1:10" ht="56.25" hidden="1">
      <c r="A96" s="7" t="s">
        <v>40</v>
      </c>
      <c r="B96" s="31">
        <v>13</v>
      </c>
      <c r="C96" s="31">
        <v>0</v>
      </c>
      <c r="D96" s="8">
        <v>130</v>
      </c>
      <c r="E96" s="14" t="s">
        <v>28</v>
      </c>
      <c r="F96" s="8" t="s">
        <v>101</v>
      </c>
      <c r="G96" s="8">
        <v>810</v>
      </c>
      <c r="H96" s="24">
        <v>0</v>
      </c>
      <c r="I96" s="24"/>
      <c r="J96" s="24"/>
    </row>
    <row r="97" spans="1:10" ht="37.5" hidden="1">
      <c r="A97" s="7" t="s">
        <v>95</v>
      </c>
      <c r="B97" s="31">
        <v>13</v>
      </c>
      <c r="C97" s="31">
        <v>0</v>
      </c>
      <c r="D97" s="8">
        <v>130</v>
      </c>
      <c r="E97" s="14" t="s">
        <v>28</v>
      </c>
      <c r="F97" s="8" t="s">
        <v>92</v>
      </c>
      <c r="G97" s="30"/>
      <c r="H97" s="24">
        <f t="shared" ref="H97:J98" si="21">H98</f>
        <v>0</v>
      </c>
      <c r="I97" s="24">
        <f t="shared" si="21"/>
        <v>0</v>
      </c>
      <c r="J97" s="24">
        <f t="shared" si="21"/>
        <v>0</v>
      </c>
    </row>
    <row r="98" spans="1:10" ht="37.5" hidden="1">
      <c r="A98" s="7" t="s">
        <v>39</v>
      </c>
      <c r="B98" s="31">
        <v>13</v>
      </c>
      <c r="C98" s="31">
        <v>0</v>
      </c>
      <c r="D98" s="8">
        <v>130</v>
      </c>
      <c r="E98" s="14" t="s">
        <v>28</v>
      </c>
      <c r="F98" s="8" t="s">
        <v>93</v>
      </c>
      <c r="G98" s="8">
        <v>800</v>
      </c>
      <c r="H98" s="24">
        <f t="shared" si="21"/>
        <v>0</v>
      </c>
      <c r="I98" s="24">
        <f t="shared" si="21"/>
        <v>0</v>
      </c>
      <c r="J98" s="24">
        <f t="shared" si="21"/>
        <v>0</v>
      </c>
    </row>
    <row r="99" spans="1:10" ht="56.25" hidden="1">
      <c r="A99" s="7" t="s">
        <v>40</v>
      </c>
      <c r="B99" s="31">
        <v>13</v>
      </c>
      <c r="C99" s="31">
        <v>0</v>
      </c>
      <c r="D99" s="8">
        <v>130</v>
      </c>
      <c r="E99" s="14" t="s">
        <v>28</v>
      </c>
      <c r="F99" s="8" t="s">
        <v>94</v>
      </c>
      <c r="G99" s="8">
        <v>810</v>
      </c>
      <c r="H99" s="24">
        <v>0</v>
      </c>
      <c r="I99" s="24"/>
      <c r="J99" s="24"/>
    </row>
    <row r="100" spans="1:10">
      <c r="A100" s="7" t="s">
        <v>29</v>
      </c>
      <c r="B100" s="31">
        <v>13</v>
      </c>
      <c r="C100" s="31">
        <v>0</v>
      </c>
      <c r="D100" s="8">
        <v>130</v>
      </c>
      <c r="E100" s="14" t="s">
        <v>28</v>
      </c>
      <c r="F100" s="8" t="s">
        <v>63</v>
      </c>
      <c r="G100" s="30"/>
      <c r="H100" s="24">
        <f t="shared" ref="H100:J104" si="22">H101</f>
        <v>5720100.6600000001</v>
      </c>
      <c r="I100" s="24">
        <f t="shared" si="22"/>
        <v>5373807.0199999996</v>
      </c>
      <c r="J100" s="24">
        <f t="shared" si="22"/>
        <v>5375792.2800000003</v>
      </c>
    </row>
    <row r="101" spans="1:10" ht="37.5">
      <c r="A101" s="7" t="s">
        <v>39</v>
      </c>
      <c r="B101" s="31">
        <v>13</v>
      </c>
      <c r="C101" s="31">
        <v>0</v>
      </c>
      <c r="D101" s="8">
        <v>130</v>
      </c>
      <c r="E101" s="14" t="s">
        <v>28</v>
      </c>
      <c r="F101" s="8" t="s">
        <v>63</v>
      </c>
      <c r="G101" s="8">
        <v>200</v>
      </c>
      <c r="H101" s="24">
        <f t="shared" si="22"/>
        <v>5720100.6600000001</v>
      </c>
      <c r="I101" s="24">
        <f t="shared" si="22"/>
        <v>5373807.0199999996</v>
      </c>
      <c r="J101" s="24">
        <f t="shared" si="22"/>
        <v>5375792.2800000003</v>
      </c>
    </row>
    <row r="102" spans="1:10" ht="56.25">
      <c r="A102" s="7" t="s">
        <v>40</v>
      </c>
      <c r="B102" s="31">
        <v>13</v>
      </c>
      <c r="C102" s="31">
        <v>0</v>
      </c>
      <c r="D102" s="8">
        <v>130</v>
      </c>
      <c r="E102" s="14" t="s">
        <v>28</v>
      </c>
      <c r="F102" s="8" t="s">
        <v>63</v>
      </c>
      <c r="G102" s="8">
        <v>240</v>
      </c>
      <c r="H102" s="24">
        <v>5720100.6600000001</v>
      </c>
      <c r="I102" s="24">
        <v>5373807.0199999996</v>
      </c>
      <c r="J102" s="24">
        <v>5375792.2800000003</v>
      </c>
    </row>
    <row r="103" spans="1:10" ht="37.5" hidden="1">
      <c r="A103" s="7" t="s">
        <v>100</v>
      </c>
      <c r="B103" s="31">
        <v>13</v>
      </c>
      <c r="C103" s="31">
        <v>0</v>
      </c>
      <c r="D103" s="8">
        <v>130</v>
      </c>
      <c r="E103" s="14" t="s">
        <v>28</v>
      </c>
      <c r="F103" s="8" t="s">
        <v>96</v>
      </c>
      <c r="G103" s="30"/>
      <c r="H103" s="24">
        <f t="shared" si="22"/>
        <v>0</v>
      </c>
      <c r="I103" s="24">
        <f t="shared" si="22"/>
        <v>0</v>
      </c>
      <c r="J103" s="24">
        <f t="shared" si="22"/>
        <v>0</v>
      </c>
    </row>
    <row r="104" spans="1:10" ht="37.5" hidden="1">
      <c r="A104" s="7" t="s">
        <v>39</v>
      </c>
      <c r="B104" s="31">
        <v>13</v>
      </c>
      <c r="C104" s="31">
        <v>0</v>
      </c>
      <c r="D104" s="8">
        <v>130</v>
      </c>
      <c r="E104" s="14" t="s">
        <v>28</v>
      </c>
      <c r="F104" s="8" t="s">
        <v>96</v>
      </c>
      <c r="G104" s="8">
        <v>800</v>
      </c>
      <c r="H104" s="24">
        <f t="shared" si="22"/>
        <v>0</v>
      </c>
      <c r="I104" s="24">
        <f t="shared" si="22"/>
        <v>0</v>
      </c>
      <c r="J104" s="24">
        <f t="shared" si="22"/>
        <v>0</v>
      </c>
    </row>
    <row r="105" spans="1:10" ht="56.25" hidden="1">
      <c r="A105" s="7" t="s">
        <v>40</v>
      </c>
      <c r="B105" s="31">
        <v>13</v>
      </c>
      <c r="C105" s="31">
        <v>0</v>
      </c>
      <c r="D105" s="8">
        <v>130</v>
      </c>
      <c r="E105" s="14" t="s">
        <v>28</v>
      </c>
      <c r="F105" s="8" t="s">
        <v>96</v>
      </c>
      <c r="G105" s="8">
        <v>810</v>
      </c>
      <c r="H105" s="24">
        <v>0</v>
      </c>
      <c r="I105" s="24"/>
      <c r="J105" s="24"/>
    </row>
    <row r="106" spans="1:10" ht="131.25">
      <c r="A106" s="7" t="s">
        <v>30</v>
      </c>
      <c r="B106" s="31">
        <v>13</v>
      </c>
      <c r="C106" s="31">
        <v>0</v>
      </c>
      <c r="D106" s="8">
        <v>130</v>
      </c>
      <c r="E106" s="14" t="s">
        <v>28</v>
      </c>
      <c r="F106" s="8" t="s">
        <v>64</v>
      </c>
      <c r="G106" s="30"/>
      <c r="H106" s="24">
        <f t="shared" ref="H106:J107" si="23">H107</f>
        <v>390000</v>
      </c>
      <c r="I106" s="24">
        <f t="shared" si="23"/>
        <v>390000</v>
      </c>
      <c r="J106" s="24">
        <f t="shared" si="23"/>
        <v>390000</v>
      </c>
    </row>
    <row r="107" spans="1:10">
      <c r="A107" s="7" t="s">
        <v>3</v>
      </c>
      <c r="B107" s="31">
        <v>13</v>
      </c>
      <c r="C107" s="31">
        <v>0</v>
      </c>
      <c r="D107" s="8">
        <v>130</v>
      </c>
      <c r="E107" s="14" t="s">
        <v>28</v>
      </c>
      <c r="F107" s="8" t="s">
        <v>64</v>
      </c>
      <c r="G107" s="8">
        <v>500</v>
      </c>
      <c r="H107" s="24">
        <f t="shared" si="23"/>
        <v>390000</v>
      </c>
      <c r="I107" s="24">
        <f t="shared" si="23"/>
        <v>390000</v>
      </c>
      <c r="J107" s="24">
        <f t="shared" si="23"/>
        <v>390000</v>
      </c>
    </row>
    <row r="108" spans="1:10">
      <c r="A108" s="7" t="s">
        <v>6</v>
      </c>
      <c r="B108" s="31">
        <v>13</v>
      </c>
      <c r="C108" s="31">
        <v>0</v>
      </c>
      <c r="D108" s="8">
        <v>130</v>
      </c>
      <c r="E108" s="14" t="s">
        <v>28</v>
      </c>
      <c r="F108" s="8" t="s">
        <v>64</v>
      </c>
      <c r="G108" s="8">
        <v>540</v>
      </c>
      <c r="H108" s="24">
        <v>390000</v>
      </c>
      <c r="I108" s="24">
        <v>390000</v>
      </c>
      <c r="J108" s="24">
        <v>390000</v>
      </c>
    </row>
    <row r="109" spans="1:10" ht="93.75">
      <c r="A109" s="7" t="s">
        <v>31</v>
      </c>
      <c r="B109" s="31">
        <v>13</v>
      </c>
      <c r="C109" s="31">
        <v>0</v>
      </c>
      <c r="D109" s="8">
        <v>130</v>
      </c>
      <c r="E109" s="14" t="s">
        <v>28</v>
      </c>
      <c r="F109" s="8" t="s">
        <v>65</v>
      </c>
      <c r="G109" s="30"/>
      <c r="H109" s="24">
        <f t="shared" ref="H109:J110" si="24">H110</f>
        <v>7800000</v>
      </c>
      <c r="I109" s="24">
        <f t="shared" si="24"/>
        <v>7800000</v>
      </c>
      <c r="J109" s="24">
        <f t="shared" si="24"/>
        <v>7800000</v>
      </c>
    </row>
    <row r="110" spans="1:10">
      <c r="A110" s="7" t="s">
        <v>3</v>
      </c>
      <c r="B110" s="31">
        <v>13</v>
      </c>
      <c r="C110" s="31">
        <v>0</v>
      </c>
      <c r="D110" s="8">
        <v>130</v>
      </c>
      <c r="E110" s="14" t="s">
        <v>28</v>
      </c>
      <c r="F110" s="8" t="s">
        <v>65</v>
      </c>
      <c r="G110" s="8">
        <v>500</v>
      </c>
      <c r="H110" s="24">
        <f t="shared" si="24"/>
        <v>7800000</v>
      </c>
      <c r="I110" s="24">
        <f t="shared" si="24"/>
        <v>7800000</v>
      </c>
      <c r="J110" s="24">
        <f t="shared" si="24"/>
        <v>7800000</v>
      </c>
    </row>
    <row r="111" spans="1:10">
      <c r="A111" s="7" t="s">
        <v>6</v>
      </c>
      <c r="B111" s="31">
        <v>13</v>
      </c>
      <c r="C111" s="31">
        <v>0</v>
      </c>
      <c r="D111" s="8">
        <v>130</v>
      </c>
      <c r="E111" s="14" t="s">
        <v>28</v>
      </c>
      <c r="F111" s="8" t="s">
        <v>65</v>
      </c>
      <c r="G111" s="8">
        <v>540</v>
      </c>
      <c r="H111" s="24">
        <v>7800000</v>
      </c>
      <c r="I111" s="24">
        <v>7800000</v>
      </c>
      <c r="J111" s="24">
        <v>7800000</v>
      </c>
    </row>
    <row r="112" spans="1:10" ht="112.5">
      <c r="A112" s="7" t="s">
        <v>32</v>
      </c>
      <c r="B112" s="31">
        <v>13</v>
      </c>
      <c r="C112" s="31">
        <v>0</v>
      </c>
      <c r="D112" s="8">
        <v>130</v>
      </c>
      <c r="E112" s="14" t="s">
        <v>28</v>
      </c>
      <c r="F112" s="8" t="s">
        <v>71</v>
      </c>
      <c r="G112" s="30"/>
      <c r="H112" s="24">
        <f t="shared" ref="H112:J113" si="25">H113</f>
        <v>700000</v>
      </c>
      <c r="I112" s="24">
        <f t="shared" si="25"/>
        <v>700000</v>
      </c>
      <c r="J112" s="24">
        <f t="shared" si="25"/>
        <v>700000</v>
      </c>
    </row>
    <row r="113" spans="1:10">
      <c r="A113" s="7" t="s">
        <v>3</v>
      </c>
      <c r="B113" s="31">
        <v>13</v>
      </c>
      <c r="C113" s="31">
        <v>0</v>
      </c>
      <c r="D113" s="8">
        <v>130</v>
      </c>
      <c r="E113" s="14" t="s">
        <v>28</v>
      </c>
      <c r="F113" s="8" t="s">
        <v>71</v>
      </c>
      <c r="G113" s="8">
        <v>500</v>
      </c>
      <c r="H113" s="24">
        <f t="shared" si="25"/>
        <v>700000</v>
      </c>
      <c r="I113" s="24">
        <f t="shared" si="25"/>
        <v>700000</v>
      </c>
      <c r="J113" s="24">
        <f t="shared" si="25"/>
        <v>700000</v>
      </c>
    </row>
    <row r="114" spans="1:10">
      <c r="A114" s="7" t="s">
        <v>6</v>
      </c>
      <c r="B114" s="31">
        <v>13</v>
      </c>
      <c r="C114" s="31">
        <v>0</v>
      </c>
      <c r="D114" s="8">
        <v>130</v>
      </c>
      <c r="E114" s="14" t="s">
        <v>28</v>
      </c>
      <c r="F114" s="8" t="s">
        <v>71</v>
      </c>
      <c r="G114" s="8">
        <v>540</v>
      </c>
      <c r="H114" s="24">
        <v>700000</v>
      </c>
      <c r="I114" s="24">
        <v>700000</v>
      </c>
      <c r="J114" s="24">
        <v>700000</v>
      </c>
    </row>
    <row r="115" spans="1:10" ht="75" hidden="1">
      <c r="A115" s="7" t="s">
        <v>97</v>
      </c>
      <c r="B115" s="31">
        <v>13</v>
      </c>
      <c r="C115" s="31">
        <v>0</v>
      </c>
      <c r="D115" s="8">
        <v>130</v>
      </c>
      <c r="E115" s="14" t="s">
        <v>28</v>
      </c>
      <c r="F115" s="8" t="s">
        <v>96</v>
      </c>
      <c r="G115" s="30"/>
      <c r="H115" s="24">
        <f t="shared" ref="H115:J116" si="26">H116</f>
        <v>0</v>
      </c>
      <c r="I115" s="24">
        <f t="shared" si="26"/>
        <v>0</v>
      </c>
      <c r="J115" s="24">
        <f t="shared" si="26"/>
        <v>0</v>
      </c>
    </row>
    <row r="116" spans="1:10" ht="37.5" hidden="1">
      <c r="A116" s="7" t="s">
        <v>39</v>
      </c>
      <c r="B116" s="31">
        <v>13</v>
      </c>
      <c r="C116" s="31">
        <v>0</v>
      </c>
      <c r="D116" s="8">
        <v>130</v>
      </c>
      <c r="E116" s="14" t="s">
        <v>28</v>
      </c>
      <c r="F116" s="8" t="s">
        <v>96</v>
      </c>
      <c r="G116" s="8">
        <v>800</v>
      </c>
      <c r="H116" s="24">
        <f t="shared" si="26"/>
        <v>0</v>
      </c>
      <c r="I116" s="24">
        <f t="shared" si="26"/>
        <v>0</v>
      </c>
      <c r="J116" s="24">
        <f t="shared" si="26"/>
        <v>0</v>
      </c>
    </row>
    <row r="117" spans="1:10" ht="56.25" hidden="1">
      <c r="A117" s="7" t="s">
        <v>40</v>
      </c>
      <c r="B117" s="31">
        <v>13</v>
      </c>
      <c r="C117" s="31">
        <v>0</v>
      </c>
      <c r="D117" s="8">
        <v>130</v>
      </c>
      <c r="E117" s="14" t="s">
        <v>28</v>
      </c>
      <c r="F117" s="8" t="s">
        <v>96</v>
      </c>
      <c r="G117" s="8">
        <v>810</v>
      </c>
      <c r="H117" s="24">
        <v>0</v>
      </c>
      <c r="I117" s="24"/>
      <c r="J117" s="24"/>
    </row>
    <row r="118" spans="1:10" hidden="1">
      <c r="A118" s="7" t="s">
        <v>99</v>
      </c>
      <c r="B118" s="31">
        <v>13</v>
      </c>
      <c r="C118" s="31">
        <v>0</v>
      </c>
      <c r="D118" s="8">
        <v>130</v>
      </c>
      <c r="E118" s="14" t="s">
        <v>28</v>
      </c>
      <c r="F118" s="8" t="s">
        <v>98</v>
      </c>
      <c r="G118" s="30"/>
      <c r="H118" s="24">
        <f t="shared" ref="H118:J119" si="27">H119</f>
        <v>0</v>
      </c>
      <c r="I118" s="24">
        <f t="shared" si="27"/>
        <v>0</v>
      </c>
      <c r="J118" s="24">
        <f t="shared" si="27"/>
        <v>0</v>
      </c>
    </row>
    <row r="119" spans="1:10" ht="37.5" hidden="1">
      <c r="A119" s="7" t="s">
        <v>39</v>
      </c>
      <c r="B119" s="31">
        <v>13</v>
      </c>
      <c r="C119" s="31">
        <v>0</v>
      </c>
      <c r="D119" s="8">
        <v>130</v>
      </c>
      <c r="E119" s="14" t="s">
        <v>28</v>
      </c>
      <c r="F119" s="8" t="s">
        <v>98</v>
      </c>
      <c r="G119" s="8">
        <v>800</v>
      </c>
      <c r="H119" s="24">
        <f t="shared" si="27"/>
        <v>0</v>
      </c>
      <c r="I119" s="24">
        <f t="shared" si="27"/>
        <v>0</v>
      </c>
      <c r="J119" s="24">
        <f t="shared" si="27"/>
        <v>0</v>
      </c>
    </row>
    <row r="120" spans="1:10" ht="56.25" hidden="1">
      <c r="A120" s="7" t="s">
        <v>40</v>
      </c>
      <c r="B120" s="31">
        <v>13</v>
      </c>
      <c r="C120" s="31">
        <v>0</v>
      </c>
      <c r="D120" s="8">
        <v>130</v>
      </c>
      <c r="E120" s="14" t="s">
        <v>28</v>
      </c>
      <c r="F120" s="8" t="s">
        <v>98</v>
      </c>
      <c r="G120" s="8">
        <v>810</v>
      </c>
      <c r="H120" s="24">
        <v>0</v>
      </c>
      <c r="I120" s="24"/>
      <c r="J120" s="24"/>
    </row>
    <row r="121" spans="1:10" ht="93.75">
      <c r="A121" s="7" t="s">
        <v>31</v>
      </c>
      <c r="B121" s="31">
        <v>13</v>
      </c>
      <c r="C121" s="31">
        <v>0</v>
      </c>
      <c r="D121" s="8">
        <v>130</v>
      </c>
      <c r="E121" s="14" t="s">
        <v>28</v>
      </c>
      <c r="F121" s="8" t="s">
        <v>69</v>
      </c>
      <c r="G121" s="30"/>
      <c r="H121" s="24">
        <f t="shared" ref="H121:J122" si="28">H122</f>
        <v>6350000</v>
      </c>
      <c r="I121" s="24">
        <f t="shared" si="28"/>
        <v>6350000</v>
      </c>
      <c r="J121" s="24">
        <f t="shared" si="28"/>
        <v>6350000</v>
      </c>
    </row>
    <row r="122" spans="1:10">
      <c r="A122" s="7" t="s">
        <v>3</v>
      </c>
      <c r="B122" s="31">
        <v>13</v>
      </c>
      <c r="C122" s="31">
        <v>0</v>
      </c>
      <c r="D122" s="8">
        <v>130</v>
      </c>
      <c r="E122" s="14" t="s">
        <v>28</v>
      </c>
      <c r="F122" s="8" t="s">
        <v>69</v>
      </c>
      <c r="G122" s="8">
        <v>500</v>
      </c>
      <c r="H122" s="24">
        <f t="shared" si="28"/>
        <v>6350000</v>
      </c>
      <c r="I122" s="24">
        <f t="shared" si="28"/>
        <v>6350000</v>
      </c>
      <c r="J122" s="24">
        <f t="shared" si="28"/>
        <v>6350000</v>
      </c>
    </row>
    <row r="123" spans="1:10">
      <c r="A123" s="7" t="s">
        <v>6</v>
      </c>
      <c r="B123" s="31">
        <v>13</v>
      </c>
      <c r="C123" s="31">
        <v>0</v>
      </c>
      <c r="D123" s="8">
        <v>130</v>
      </c>
      <c r="E123" s="14" t="s">
        <v>28</v>
      </c>
      <c r="F123" s="8" t="s">
        <v>69</v>
      </c>
      <c r="G123" s="8">
        <v>540</v>
      </c>
      <c r="H123" s="24">
        <v>6350000</v>
      </c>
      <c r="I123" s="24">
        <v>6350000</v>
      </c>
      <c r="J123" s="24">
        <v>6350000</v>
      </c>
    </row>
    <row r="124" spans="1:10" ht="93.75">
      <c r="A124" s="7" t="s">
        <v>31</v>
      </c>
      <c r="B124" s="31">
        <v>13</v>
      </c>
      <c r="C124" s="31">
        <v>0</v>
      </c>
      <c r="D124" s="8">
        <v>130</v>
      </c>
      <c r="E124" s="14" t="s">
        <v>28</v>
      </c>
      <c r="F124" s="8" t="s">
        <v>68</v>
      </c>
      <c r="G124" s="30"/>
      <c r="H124" s="24">
        <f t="shared" ref="H124:J125" si="29">H125</f>
        <v>1200000</v>
      </c>
      <c r="I124" s="24">
        <f t="shared" si="29"/>
        <v>1200000</v>
      </c>
      <c r="J124" s="24">
        <f t="shared" si="29"/>
        <v>1200000</v>
      </c>
    </row>
    <row r="125" spans="1:10">
      <c r="A125" s="7" t="s">
        <v>3</v>
      </c>
      <c r="B125" s="31">
        <v>13</v>
      </c>
      <c r="C125" s="31">
        <v>0</v>
      </c>
      <c r="D125" s="8">
        <v>130</v>
      </c>
      <c r="E125" s="14" t="s">
        <v>28</v>
      </c>
      <c r="F125" s="8" t="s">
        <v>68</v>
      </c>
      <c r="G125" s="8">
        <v>500</v>
      </c>
      <c r="H125" s="24">
        <f t="shared" si="29"/>
        <v>1200000</v>
      </c>
      <c r="I125" s="24">
        <f t="shared" si="29"/>
        <v>1200000</v>
      </c>
      <c r="J125" s="24">
        <f t="shared" si="29"/>
        <v>1200000</v>
      </c>
    </row>
    <row r="126" spans="1:10">
      <c r="A126" s="7" t="s">
        <v>6</v>
      </c>
      <c r="B126" s="31">
        <v>13</v>
      </c>
      <c r="C126" s="31">
        <v>0</v>
      </c>
      <c r="D126" s="8">
        <v>130</v>
      </c>
      <c r="E126" s="14" t="s">
        <v>28</v>
      </c>
      <c r="F126" s="8" t="s">
        <v>68</v>
      </c>
      <c r="G126" s="8">
        <v>540</v>
      </c>
      <c r="H126" s="24">
        <v>1200000</v>
      </c>
      <c r="I126" s="24">
        <v>1200000</v>
      </c>
      <c r="J126" s="24">
        <v>1200000</v>
      </c>
    </row>
    <row r="127" spans="1:10" ht="93.75">
      <c r="A127" s="7" t="s">
        <v>31</v>
      </c>
      <c r="B127" s="31">
        <v>13</v>
      </c>
      <c r="C127" s="31">
        <v>0</v>
      </c>
      <c r="D127" s="8">
        <v>130</v>
      </c>
      <c r="E127" s="14" t="s">
        <v>28</v>
      </c>
      <c r="F127" s="8" t="s">
        <v>67</v>
      </c>
      <c r="G127" s="30"/>
      <c r="H127" s="24">
        <f t="shared" ref="H127:J128" si="30">H128</f>
        <v>9400000</v>
      </c>
      <c r="I127" s="24">
        <f t="shared" si="30"/>
        <v>7000000</v>
      </c>
      <c r="J127" s="24">
        <f t="shared" si="30"/>
        <v>7000000</v>
      </c>
    </row>
    <row r="128" spans="1:10">
      <c r="A128" s="7" t="s">
        <v>3</v>
      </c>
      <c r="B128" s="31">
        <v>13</v>
      </c>
      <c r="C128" s="31">
        <v>0</v>
      </c>
      <c r="D128" s="8">
        <v>130</v>
      </c>
      <c r="E128" s="14" t="s">
        <v>28</v>
      </c>
      <c r="F128" s="8" t="s">
        <v>67</v>
      </c>
      <c r="G128" s="8">
        <v>500</v>
      </c>
      <c r="H128" s="24">
        <f t="shared" si="30"/>
        <v>9400000</v>
      </c>
      <c r="I128" s="24">
        <f t="shared" si="30"/>
        <v>7000000</v>
      </c>
      <c r="J128" s="24">
        <f t="shared" si="30"/>
        <v>7000000</v>
      </c>
    </row>
    <row r="129" spans="1:10">
      <c r="A129" s="7" t="s">
        <v>6</v>
      </c>
      <c r="B129" s="31">
        <v>13</v>
      </c>
      <c r="C129" s="31">
        <v>0</v>
      </c>
      <c r="D129" s="8">
        <v>130</v>
      </c>
      <c r="E129" s="14" t="s">
        <v>28</v>
      </c>
      <c r="F129" s="8" t="s">
        <v>67</v>
      </c>
      <c r="G129" s="8">
        <v>540</v>
      </c>
      <c r="H129" s="24">
        <v>9400000</v>
      </c>
      <c r="I129" s="24">
        <v>7000000</v>
      </c>
      <c r="J129" s="24">
        <v>7000000</v>
      </c>
    </row>
    <row r="130" spans="1:10" ht="112.5" hidden="1">
      <c r="A130" s="7" t="s">
        <v>27</v>
      </c>
      <c r="B130" s="31">
        <v>13</v>
      </c>
      <c r="C130" s="31">
        <v>0</v>
      </c>
      <c r="D130" s="8">
        <v>130</v>
      </c>
      <c r="E130" s="14" t="s">
        <v>73</v>
      </c>
      <c r="F130" s="8" t="s">
        <v>61</v>
      </c>
      <c r="G130" s="8"/>
      <c r="H130" s="24">
        <f t="shared" ref="H130:J131" si="31">H131</f>
        <v>0</v>
      </c>
      <c r="I130" s="24">
        <f t="shared" si="31"/>
        <v>0</v>
      </c>
      <c r="J130" s="24">
        <f t="shared" si="31"/>
        <v>0</v>
      </c>
    </row>
    <row r="131" spans="1:10" hidden="1">
      <c r="A131" s="7" t="s">
        <v>3</v>
      </c>
      <c r="B131" s="31">
        <v>13</v>
      </c>
      <c r="C131" s="31">
        <v>0</v>
      </c>
      <c r="D131" s="8">
        <v>130</v>
      </c>
      <c r="E131" s="14" t="s">
        <v>73</v>
      </c>
      <c r="F131" s="8" t="s">
        <v>61</v>
      </c>
      <c r="G131" s="8">
        <v>500</v>
      </c>
      <c r="H131" s="24">
        <f t="shared" si="31"/>
        <v>0</v>
      </c>
      <c r="I131" s="24">
        <f t="shared" si="31"/>
        <v>0</v>
      </c>
      <c r="J131" s="24">
        <f t="shared" si="31"/>
        <v>0</v>
      </c>
    </row>
    <row r="132" spans="1:10" hidden="1">
      <c r="A132" s="7" t="s">
        <v>6</v>
      </c>
      <c r="B132" s="31">
        <v>13</v>
      </c>
      <c r="C132" s="31">
        <v>0</v>
      </c>
      <c r="D132" s="8">
        <v>130</v>
      </c>
      <c r="E132" s="14" t="s">
        <v>73</v>
      </c>
      <c r="F132" s="8" t="s">
        <v>61</v>
      </c>
      <c r="G132" s="8">
        <v>540</v>
      </c>
      <c r="H132" s="24"/>
      <c r="I132" s="24">
        <v>0</v>
      </c>
      <c r="J132" s="24">
        <v>0</v>
      </c>
    </row>
    <row r="133" spans="1:10">
      <c r="A133" s="7" t="s">
        <v>125</v>
      </c>
      <c r="B133" s="31">
        <v>13</v>
      </c>
      <c r="C133" s="31">
        <v>0</v>
      </c>
      <c r="D133" s="8">
        <v>130</v>
      </c>
      <c r="E133" s="41" t="s">
        <v>123</v>
      </c>
      <c r="F133" s="8"/>
      <c r="G133" s="8"/>
      <c r="H133" s="24">
        <f t="shared" ref="H133:J135" si="32">H134</f>
        <v>250903.2</v>
      </c>
      <c r="I133" s="24">
        <f t="shared" si="32"/>
        <v>250903.2</v>
      </c>
      <c r="J133" s="24">
        <f t="shared" si="32"/>
        <v>250903.2</v>
      </c>
    </row>
    <row r="134" spans="1:10" ht="37.5">
      <c r="A134" s="7" t="s">
        <v>13</v>
      </c>
      <c r="B134" s="31">
        <v>13</v>
      </c>
      <c r="C134" s="31">
        <v>0</v>
      </c>
      <c r="D134" s="8">
        <v>130</v>
      </c>
      <c r="E134" s="14" t="s">
        <v>12</v>
      </c>
      <c r="F134" s="8" t="s">
        <v>66</v>
      </c>
      <c r="G134" s="30"/>
      <c r="H134" s="24">
        <f t="shared" si="32"/>
        <v>250903.2</v>
      </c>
      <c r="I134" s="24">
        <f t="shared" si="32"/>
        <v>250903.2</v>
      </c>
      <c r="J134" s="23">
        <f t="shared" si="32"/>
        <v>250903.2</v>
      </c>
    </row>
    <row r="135" spans="1:10" ht="37.5">
      <c r="A135" s="7" t="s">
        <v>4</v>
      </c>
      <c r="B135" s="31">
        <v>13</v>
      </c>
      <c r="C135" s="31">
        <v>0</v>
      </c>
      <c r="D135" s="8">
        <v>130</v>
      </c>
      <c r="E135" s="14" t="s">
        <v>12</v>
      </c>
      <c r="F135" s="8" t="s">
        <v>66</v>
      </c>
      <c r="G135" s="8">
        <v>300</v>
      </c>
      <c r="H135" s="22">
        <f t="shared" si="32"/>
        <v>250903.2</v>
      </c>
      <c r="I135" s="22">
        <f t="shared" si="32"/>
        <v>250903.2</v>
      </c>
      <c r="J135" s="23">
        <f t="shared" si="32"/>
        <v>250903.2</v>
      </c>
    </row>
    <row r="136" spans="1:10" ht="37.5">
      <c r="A136" s="7" t="s">
        <v>34</v>
      </c>
      <c r="B136" s="31">
        <v>13</v>
      </c>
      <c r="C136" s="31">
        <v>0</v>
      </c>
      <c r="D136" s="8">
        <v>130</v>
      </c>
      <c r="E136" s="14" t="s">
        <v>12</v>
      </c>
      <c r="F136" s="8" t="s">
        <v>66</v>
      </c>
      <c r="G136" s="8">
        <v>310</v>
      </c>
      <c r="H136" s="22">
        <v>250903.2</v>
      </c>
      <c r="I136" s="22">
        <v>250903.2</v>
      </c>
      <c r="J136" s="22">
        <v>250903.2</v>
      </c>
    </row>
    <row r="137" spans="1:10" ht="112.5" hidden="1">
      <c r="A137" s="7" t="s">
        <v>83</v>
      </c>
      <c r="B137" s="31">
        <v>13</v>
      </c>
      <c r="C137" s="31">
        <v>0</v>
      </c>
      <c r="D137" s="8">
        <v>130</v>
      </c>
      <c r="E137" s="34">
        <v>1403</v>
      </c>
      <c r="F137" s="8" t="s">
        <v>82</v>
      </c>
      <c r="G137" s="8"/>
      <c r="H137" s="22">
        <f t="shared" ref="H137:J138" si="33">H138</f>
        <v>0</v>
      </c>
      <c r="I137" s="22">
        <f t="shared" si="33"/>
        <v>0</v>
      </c>
      <c r="J137" s="22">
        <f t="shared" si="33"/>
        <v>0</v>
      </c>
    </row>
    <row r="138" spans="1:10" hidden="1">
      <c r="A138" s="7" t="s">
        <v>3</v>
      </c>
      <c r="B138" s="31">
        <v>13</v>
      </c>
      <c r="C138" s="31">
        <v>0</v>
      </c>
      <c r="D138" s="8">
        <v>130</v>
      </c>
      <c r="E138" s="34">
        <v>1403</v>
      </c>
      <c r="F138" s="8" t="s">
        <v>82</v>
      </c>
      <c r="G138" s="8">
        <v>500</v>
      </c>
      <c r="H138" s="22">
        <f t="shared" si="33"/>
        <v>0</v>
      </c>
      <c r="I138" s="22">
        <f t="shared" si="33"/>
        <v>0</v>
      </c>
      <c r="J138" s="22">
        <f t="shared" si="33"/>
        <v>0</v>
      </c>
    </row>
    <row r="139" spans="1:10" hidden="1">
      <c r="A139" s="7" t="s">
        <v>84</v>
      </c>
      <c r="B139" s="31">
        <v>13</v>
      </c>
      <c r="C139" s="31">
        <v>0</v>
      </c>
      <c r="D139" s="8">
        <v>130</v>
      </c>
      <c r="E139" s="34">
        <v>1403</v>
      </c>
      <c r="F139" s="8" t="s">
        <v>82</v>
      </c>
      <c r="G139" s="8">
        <v>520</v>
      </c>
      <c r="H139" s="22"/>
      <c r="I139" s="22"/>
      <c r="J139" s="23"/>
    </row>
    <row r="140" spans="1:10" ht="56.25" hidden="1">
      <c r="A140" s="7" t="s">
        <v>80</v>
      </c>
      <c r="B140" s="31">
        <v>13</v>
      </c>
      <c r="C140" s="31">
        <v>0</v>
      </c>
      <c r="D140" s="8">
        <v>130</v>
      </c>
      <c r="E140" s="34">
        <v>1403</v>
      </c>
      <c r="F140" s="8" t="s">
        <v>81</v>
      </c>
      <c r="G140" s="8"/>
      <c r="H140" s="22">
        <f t="shared" ref="H140:J141" si="34">H141</f>
        <v>0</v>
      </c>
      <c r="I140" s="22">
        <f t="shared" si="34"/>
        <v>0</v>
      </c>
      <c r="J140" s="22">
        <f t="shared" si="34"/>
        <v>0</v>
      </c>
    </row>
    <row r="141" spans="1:10" hidden="1">
      <c r="A141" s="7" t="s">
        <v>3</v>
      </c>
      <c r="B141" s="31">
        <v>13</v>
      </c>
      <c r="C141" s="31">
        <v>0</v>
      </c>
      <c r="D141" s="8">
        <v>130</v>
      </c>
      <c r="E141" s="34">
        <v>1403</v>
      </c>
      <c r="F141" s="8" t="s">
        <v>81</v>
      </c>
      <c r="G141" s="8">
        <v>500</v>
      </c>
      <c r="H141" s="22">
        <f t="shared" si="34"/>
        <v>0</v>
      </c>
      <c r="I141" s="22">
        <f t="shared" si="34"/>
        <v>0</v>
      </c>
      <c r="J141" s="22">
        <f t="shared" si="34"/>
        <v>0</v>
      </c>
    </row>
    <row r="142" spans="1:10" hidden="1">
      <c r="A142" s="7" t="s">
        <v>6</v>
      </c>
      <c r="B142" s="31">
        <v>13</v>
      </c>
      <c r="C142" s="31">
        <v>0</v>
      </c>
      <c r="D142" s="8">
        <v>130</v>
      </c>
      <c r="E142" s="34">
        <v>1403</v>
      </c>
      <c r="F142" s="8" t="s">
        <v>81</v>
      </c>
      <c r="G142" s="8">
        <v>540</v>
      </c>
      <c r="H142" s="22"/>
      <c r="I142" s="22"/>
      <c r="J142" s="23"/>
    </row>
    <row r="143" spans="1:10">
      <c r="A143" s="40" t="s">
        <v>114</v>
      </c>
      <c r="B143" s="31">
        <v>70</v>
      </c>
      <c r="C143" s="31">
        <v>0</v>
      </c>
      <c r="D143" s="31"/>
      <c r="E143" s="32"/>
      <c r="F143" s="31"/>
      <c r="G143" s="31"/>
      <c r="H143" s="39">
        <f>H144+H156</f>
        <v>1636576.5699999998</v>
      </c>
      <c r="I143" s="39">
        <f>I144+I156</f>
        <v>3131082.49</v>
      </c>
      <c r="J143" s="39">
        <f>J144+J156</f>
        <v>4681082.49</v>
      </c>
    </row>
    <row r="144" spans="1:10" ht="37.5">
      <c r="A144" s="5" t="s">
        <v>9</v>
      </c>
      <c r="B144" s="31">
        <v>70</v>
      </c>
      <c r="C144" s="31">
        <v>0</v>
      </c>
      <c r="D144" s="6">
        <v>112</v>
      </c>
      <c r="E144" s="29"/>
      <c r="F144" s="30"/>
      <c r="G144" s="30"/>
      <c r="H144" s="21">
        <f>H147</f>
        <v>1075306.49</v>
      </c>
      <c r="I144" s="21">
        <f>I147</f>
        <v>1169990.49</v>
      </c>
      <c r="J144" s="21">
        <f>J147</f>
        <v>1169990.49</v>
      </c>
    </row>
    <row r="145" spans="1:10">
      <c r="A145" s="7" t="s">
        <v>122</v>
      </c>
      <c r="B145" s="31">
        <v>70</v>
      </c>
      <c r="C145" s="31">
        <v>0</v>
      </c>
      <c r="D145" s="6">
        <v>112</v>
      </c>
      <c r="E145" s="43" t="s">
        <v>124</v>
      </c>
      <c r="F145" s="30"/>
      <c r="G145" s="30"/>
      <c r="H145" s="21">
        <f t="shared" ref="H145:J146" si="35">H146</f>
        <v>1075306.49</v>
      </c>
      <c r="I145" s="21">
        <f t="shared" si="35"/>
        <v>1169990.49</v>
      </c>
      <c r="J145" s="21">
        <f t="shared" si="35"/>
        <v>1169990.49</v>
      </c>
    </row>
    <row r="146" spans="1:10" ht="75">
      <c r="A146" s="7" t="s">
        <v>140</v>
      </c>
      <c r="B146" s="31">
        <v>70</v>
      </c>
      <c r="C146" s="31">
        <v>0</v>
      </c>
      <c r="D146" s="6">
        <v>112</v>
      </c>
      <c r="E146" s="43" t="s">
        <v>10</v>
      </c>
      <c r="F146" s="30"/>
      <c r="G146" s="30"/>
      <c r="H146" s="21">
        <f t="shared" si="35"/>
        <v>1075306.49</v>
      </c>
      <c r="I146" s="21">
        <f t="shared" si="35"/>
        <v>1169990.49</v>
      </c>
      <c r="J146" s="21">
        <f t="shared" si="35"/>
        <v>1169990.49</v>
      </c>
    </row>
    <row r="147" spans="1:10" ht="56.25">
      <c r="A147" s="7" t="s">
        <v>11</v>
      </c>
      <c r="B147" s="31">
        <v>70</v>
      </c>
      <c r="C147" s="31">
        <v>0</v>
      </c>
      <c r="D147" s="8">
        <v>112</v>
      </c>
      <c r="E147" s="14" t="s">
        <v>10</v>
      </c>
      <c r="F147" s="8" t="s">
        <v>36</v>
      </c>
      <c r="G147" s="30"/>
      <c r="H147" s="22">
        <f>H148+H150+H154</f>
        <v>1075306.49</v>
      </c>
      <c r="I147" s="22">
        <f>I148+I150+I152</f>
        <v>1169990.49</v>
      </c>
      <c r="J147" s="22">
        <f>J148+J150+J152</f>
        <v>1169990.49</v>
      </c>
    </row>
    <row r="148" spans="1:10" ht="112.5">
      <c r="A148" s="7" t="s">
        <v>37</v>
      </c>
      <c r="B148" s="31">
        <v>70</v>
      </c>
      <c r="C148" s="31">
        <v>0</v>
      </c>
      <c r="D148" s="8">
        <v>112</v>
      </c>
      <c r="E148" s="14" t="s">
        <v>10</v>
      </c>
      <c r="F148" s="8" t="s">
        <v>36</v>
      </c>
      <c r="G148" s="8">
        <v>100</v>
      </c>
      <c r="H148" s="24">
        <f>H149</f>
        <v>286990.49</v>
      </c>
      <c r="I148" s="24">
        <f>I149</f>
        <v>286990.49</v>
      </c>
      <c r="J148" s="24">
        <f>J149</f>
        <v>286990.49</v>
      </c>
    </row>
    <row r="149" spans="1:10" s="11" customFormat="1" ht="37.5">
      <c r="A149" s="9" t="s">
        <v>38</v>
      </c>
      <c r="B149" s="31">
        <v>70</v>
      </c>
      <c r="C149" s="31">
        <v>0</v>
      </c>
      <c r="D149" s="10">
        <v>112</v>
      </c>
      <c r="E149" s="15" t="s">
        <v>10</v>
      </c>
      <c r="F149" s="10" t="s">
        <v>36</v>
      </c>
      <c r="G149" s="10">
        <v>120</v>
      </c>
      <c r="H149" s="22">
        <v>286990.49</v>
      </c>
      <c r="I149" s="24">
        <v>286990.49</v>
      </c>
      <c r="J149" s="24">
        <v>286990.49</v>
      </c>
    </row>
    <row r="150" spans="1:10" ht="37.5">
      <c r="A150" s="7" t="s">
        <v>39</v>
      </c>
      <c r="B150" s="31">
        <v>70</v>
      </c>
      <c r="C150" s="31">
        <v>0</v>
      </c>
      <c r="D150" s="8">
        <v>112</v>
      </c>
      <c r="E150" s="14" t="s">
        <v>10</v>
      </c>
      <c r="F150" s="8" t="s">
        <v>36</v>
      </c>
      <c r="G150" s="8">
        <v>200</v>
      </c>
      <c r="H150" s="24">
        <f>H151</f>
        <v>788316</v>
      </c>
      <c r="I150" s="24">
        <f>I151</f>
        <v>883000</v>
      </c>
      <c r="J150" s="24">
        <f>J151</f>
        <v>883000</v>
      </c>
    </row>
    <row r="151" spans="1:10" ht="56.25">
      <c r="A151" s="7" t="s">
        <v>40</v>
      </c>
      <c r="B151" s="31">
        <v>70</v>
      </c>
      <c r="C151" s="31">
        <v>0</v>
      </c>
      <c r="D151" s="8">
        <v>112</v>
      </c>
      <c r="E151" s="14" t="s">
        <v>10</v>
      </c>
      <c r="F151" s="8" t="s">
        <v>36</v>
      </c>
      <c r="G151" s="8">
        <v>240</v>
      </c>
      <c r="H151" s="22">
        <v>788316</v>
      </c>
      <c r="I151" s="24">
        <v>883000</v>
      </c>
      <c r="J151" s="24">
        <v>883000</v>
      </c>
    </row>
    <row r="152" spans="1:10" hidden="1">
      <c r="A152" s="7" t="s">
        <v>1</v>
      </c>
      <c r="B152" s="31">
        <v>70</v>
      </c>
      <c r="C152" s="31">
        <v>0</v>
      </c>
      <c r="D152" s="8">
        <v>112</v>
      </c>
      <c r="E152" s="14" t="s">
        <v>10</v>
      </c>
      <c r="F152" s="8" t="s">
        <v>36</v>
      </c>
      <c r="G152" s="8">
        <v>800</v>
      </c>
      <c r="H152" s="22">
        <f>H153</f>
        <v>0</v>
      </c>
      <c r="I152" s="24">
        <f>I153</f>
        <v>0</v>
      </c>
      <c r="J152" s="24">
        <f>J153</f>
        <v>0</v>
      </c>
    </row>
    <row r="153" spans="1:10" hidden="1">
      <c r="A153" s="7" t="s">
        <v>2</v>
      </c>
      <c r="B153" s="31">
        <v>70</v>
      </c>
      <c r="C153" s="31">
        <v>0</v>
      </c>
      <c r="D153" s="8">
        <v>112</v>
      </c>
      <c r="E153" s="14" t="s">
        <v>10</v>
      </c>
      <c r="F153" s="8" t="s">
        <v>36</v>
      </c>
      <c r="G153" s="8">
        <v>850</v>
      </c>
      <c r="H153" s="22">
        <v>0</v>
      </c>
      <c r="I153" s="24"/>
      <c r="J153" s="24">
        <v>0</v>
      </c>
    </row>
    <row r="154" spans="1:10" hidden="1">
      <c r="A154" s="7" t="s">
        <v>1</v>
      </c>
      <c r="B154" s="31">
        <v>70</v>
      </c>
      <c r="C154" s="31">
        <v>0</v>
      </c>
      <c r="D154" s="8">
        <v>112</v>
      </c>
      <c r="E154" s="14" t="s">
        <v>10</v>
      </c>
      <c r="F154" s="8" t="s">
        <v>36</v>
      </c>
      <c r="G154" s="8">
        <v>800</v>
      </c>
      <c r="H154" s="22">
        <v>0</v>
      </c>
      <c r="I154" s="24"/>
      <c r="J154" s="24"/>
    </row>
    <row r="155" spans="1:10" hidden="1">
      <c r="A155" s="7" t="s">
        <v>2</v>
      </c>
      <c r="B155" s="31">
        <v>70</v>
      </c>
      <c r="C155" s="31">
        <v>0</v>
      </c>
      <c r="D155" s="8">
        <v>112</v>
      </c>
      <c r="E155" s="14" t="s">
        <v>10</v>
      </c>
      <c r="F155" s="8" t="s">
        <v>36</v>
      </c>
      <c r="G155" s="8">
        <v>850</v>
      </c>
      <c r="H155" s="22">
        <v>0</v>
      </c>
      <c r="I155" s="24"/>
      <c r="J155" s="24"/>
    </row>
    <row r="156" spans="1:10" ht="37.5">
      <c r="A156" s="5" t="s">
        <v>41</v>
      </c>
      <c r="B156" s="31">
        <v>70</v>
      </c>
      <c r="C156" s="31">
        <v>0</v>
      </c>
      <c r="D156" s="6">
        <v>130</v>
      </c>
      <c r="E156" s="29"/>
      <c r="F156" s="30"/>
      <c r="G156" s="30"/>
      <c r="H156" s="21">
        <f>H159+H166+H173+H162+H182+H171+H178</f>
        <v>561270.07999999996</v>
      </c>
      <c r="I156" s="21">
        <f>I159+I166+I173+I162</f>
        <v>1961092</v>
      </c>
      <c r="J156" s="21">
        <f>J159+J166+J173+J162</f>
        <v>3511092</v>
      </c>
    </row>
    <row r="157" spans="1:10">
      <c r="A157" s="7" t="s">
        <v>122</v>
      </c>
      <c r="B157" s="31">
        <v>70</v>
      </c>
      <c r="C157" s="31">
        <v>0</v>
      </c>
      <c r="D157" s="6">
        <v>130</v>
      </c>
      <c r="E157" s="43" t="s">
        <v>124</v>
      </c>
      <c r="F157" s="30"/>
      <c r="G157" s="30"/>
      <c r="H157" s="21">
        <f>H158+H165</f>
        <v>561092</v>
      </c>
      <c r="I157" s="21">
        <f>I158+I165+I173</f>
        <v>1961092</v>
      </c>
      <c r="J157" s="21">
        <f>J158+J165+J173</f>
        <v>3511092</v>
      </c>
    </row>
    <row r="158" spans="1:10" ht="47.25">
      <c r="A158" s="42" t="s">
        <v>141</v>
      </c>
      <c r="B158" s="31">
        <v>70</v>
      </c>
      <c r="C158" s="31">
        <v>0</v>
      </c>
      <c r="D158" s="6">
        <v>130</v>
      </c>
      <c r="E158" s="43" t="s">
        <v>14</v>
      </c>
      <c r="F158" s="30"/>
      <c r="G158" s="30"/>
      <c r="H158" s="21">
        <f>H159</f>
        <v>61092</v>
      </c>
      <c r="I158" s="21">
        <f>I159</f>
        <v>61092</v>
      </c>
      <c r="J158" s="21">
        <f>J159</f>
        <v>61092</v>
      </c>
    </row>
    <row r="159" spans="1:10" ht="112.5">
      <c r="A159" s="7" t="s">
        <v>42</v>
      </c>
      <c r="B159" s="31">
        <v>70</v>
      </c>
      <c r="C159" s="31">
        <v>0</v>
      </c>
      <c r="D159" s="8">
        <v>130</v>
      </c>
      <c r="E159" s="14" t="s">
        <v>14</v>
      </c>
      <c r="F159" s="8" t="s">
        <v>43</v>
      </c>
      <c r="G159" s="30"/>
      <c r="H159" s="24">
        <f>H160</f>
        <v>61092</v>
      </c>
      <c r="I159" s="24">
        <f t="shared" ref="I159:J163" si="36">I160</f>
        <v>61092</v>
      </c>
      <c r="J159" s="24">
        <f t="shared" si="36"/>
        <v>61092</v>
      </c>
    </row>
    <row r="160" spans="1:10">
      <c r="A160" s="7" t="s">
        <v>3</v>
      </c>
      <c r="B160" s="31">
        <v>70</v>
      </c>
      <c r="C160" s="31">
        <v>0</v>
      </c>
      <c r="D160" s="8">
        <v>130</v>
      </c>
      <c r="E160" s="14" t="s">
        <v>14</v>
      </c>
      <c r="F160" s="8" t="s">
        <v>43</v>
      </c>
      <c r="G160" s="8">
        <v>500</v>
      </c>
      <c r="H160" s="24">
        <f>H161</f>
        <v>61092</v>
      </c>
      <c r="I160" s="24">
        <f t="shared" si="36"/>
        <v>61092</v>
      </c>
      <c r="J160" s="24">
        <f t="shared" si="36"/>
        <v>61092</v>
      </c>
    </row>
    <row r="161" spans="1:10">
      <c r="A161" s="7" t="s">
        <v>6</v>
      </c>
      <c r="B161" s="31">
        <v>70</v>
      </c>
      <c r="C161" s="31">
        <v>0</v>
      </c>
      <c r="D161" s="8">
        <v>130</v>
      </c>
      <c r="E161" s="14" t="s">
        <v>14</v>
      </c>
      <c r="F161" s="8" t="s">
        <v>43</v>
      </c>
      <c r="G161" s="8">
        <v>540</v>
      </c>
      <c r="H161" s="24">
        <v>61092</v>
      </c>
      <c r="I161" s="24">
        <v>61092</v>
      </c>
      <c r="J161" s="24">
        <v>61092</v>
      </c>
    </row>
    <row r="162" spans="1:10" ht="37.5" hidden="1">
      <c r="A162" s="7" t="s">
        <v>33</v>
      </c>
      <c r="B162" s="31">
        <v>70</v>
      </c>
      <c r="C162" s="31">
        <v>0</v>
      </c>
      <c r="D162" s="8">
        <v>130</v>
      </c>
      <c r="E162" s="14" t="s">
        <v>35</v>
      </c>
      <c r="F162" s="8" t="s">
        <v>117</v>
      </c>
      <c r="G162" s="30"/>
      <c r="H162" s="24">
        <f>H163</f>
        <v>0</v>
      </c>
      <c r="I162" s="24">
        <f t="shared" si="36"/>
        <v>0</v>
      </c>
      <c r="J162" s="24">
        <f t="shared" si="36"/>
        <v>0</v>
      </c>
    </row>
    <row r="163" spans="1:10" hidden="1">
      <c r="A163" s="7" t="s">
        <v>1</v>
      </c>
      <c r="B163" s="31">
        <v>70</v>
      </c>
      <c r="C163" s="31">
        <v>0</v>
      </c>
      <c r="D163" s="8">
        <v>130</v>
      </c>
      <c r="E163" s="14" t="s">
        <v>35</v>
      </c>
      <c r="F163" s="8" t="s">
        <v>117</v>
      </c>
      <c r="G163" s="8">
        <v>800</v>
      </c>
      <c r="H163" s="24">
        <f>H164</f>
        <v>0</v>
      </c>
      <c r="I163" s="24">
        <f t="shared" si="36"/>
        <v>0</v>
      </c>
      <c r="J163" s="24">
        <f t="shared" si="36"/>
        <v>0</v>
      </c>
    </row>
    <row r="164" spans="1:10" hidden="1">
      <c r="A164" s="7" t="s">
        <v>116</v>
      </c>
      <c r="B164" s="31">
        <v>70</v>
      </c>
      <c r="C164" s="31">
        <v>0</v>
      </c>
      <c r="D164" s="8">
        <v>130</v>
      </c>
      <c r="E164" s="14" t="s">
        <v>35</v>
      </c>
      <c r="F164" s="8" t="s">
        <v>117</v>
      </c>
      <c r="G164" s="8">
        <v>880</v>
      </c>
      <c r="H164" s="24">
        <v>0</v>
      </c>
      <c r="I164" s="24"/>
      <c r="J164" s="24"/>
    </row>
    <row r="165" spans="1:10">
      <c r="A165" s="42" t="s">
        <v>142</v>
      </c>
      <c r="B165" s="31">
        <v>70</v>
      </c>
      <c r="C165" s="31">
        <v>0</v>
      </c>
      <c r="D165" s="8">
        <v>130</v>
      </c>
      <c r="E165" s="41" t="s">
        <v>15</v>
      </c>
      <c r="F165" s="8"/>
      <c r="G165" s="8"/>
      <c r="H165" s="24">
        <f t="shared" ref="H165:J167" si="37">H166</f>
        <v>500000</v>
      </c>
      <c r="I165" s="24">
        <f t="shared" si="37"/>
        <v>500000</v>
      </c>
      <c r="J165" s="24">
        <f t="shared" si="37"/>
        <v>500000</v>
      </c>
    </row>
    <row r="166" spans="1:10">
      <c r="A166" s="7" t="s">
        <v>16</v>
      </c>
      <c r="B166" s="31">
        <v>70</v>
      </c>
      <c r="C166" s="31">
        <v>0</v>
      </c>
      <c r="D166" s="8">
        <v>130</v>
      </c>
      <c r="E166" s="14" t="s">
        <v>15</v>
      </c>
      <c r="F166" s="8" t="s">
        <v>44</v>
      </c>
      <c r="G166" s="30"/>
      <c r="H166" s="24">
        <f t="shared" si="37"/>
        <v>500000</v>
      </c>
      <c r="I166" s="24">
        <f t="shared" si="37"/>
        <v>500000</v>
      </c>
      <c r="J166" s="24">
        <f t="shared" si="37"/>
        <v>500000</v>
      </c>
    </row>
    <row r="167" spans="1:10">
      <c r="A167" s="7" t="s">
        <v>1</v>
      </c>
      <c r="B167" s="31">
        <v>70</v>
      </c>
      <c r="C167" s="31">
        <v>0</v>
      </c>
      <c r="D167" s="8">
        <v>130</v>
      </c>
      <c r="E167" s="14" t="s">
        <v>15</v>
      </c>
      <c r="F167" s="8" t="s">
        <v>44</v>
      </c>
      <c r="G167" s="8">
        <v>800</v>
      </c>
      <c r="H167" s="24">
        <f t="shared" si="37"/>
        <v>500000</v>
      </c>
      <c r="I167" s="24">
        <f t="shared" si="37"/>
        <v>500000</v>
      </c>
      <c r="J167" s="24">
        <f t="shared" si="37"/>
        <v>500000</v>
      </c>
    </row>
    <row r="168" spans="1:10">
      <c r="A168" s="7" t="s">
        <v>5</v>
      </c>
      <c r="B168" s="31">
        <v>70</v>
      </c>
      <c r="C168" s="31">
        <v>0</v>
      </c>
      <c r="D168" s="8">
        <v>130</v>
      </c>
      <c r="E168" s="14" t="s">
        <v>15</v>
      </c>
      <c r="F168" s="8" t="s">
        <v>44</v>
      </c>
      <c r="G168" s="8">
        <v>870</v>
      </c>
      <c r="H168" s="24">
        <v>500000</v>
      </c>
      <c r="I168" s="24">
        <v>500000</v>
      </c>
      <c r="J168" s="24">
        <v>500000</v>
      </c>
    </row>
    <row r="169" spans="1:10">
      <c r="A169" s="44" t="s">
        <v>127</v>
      </c>
      <c r="B169" s="31">
        <v>70</v>
      </c>
      <c r="C169" s="31">
        <v>0</v>
      </c>
      <c r="D169" s="8">
        <v>130</v>
      </c>
      <c r="E169" s="41" t="s">
        <v>17</v>
      </c>
      <c r="F169" s="8"/>
      <c r="G169" s="8"/>
      <c r="H169" s="46">
        <f>H170+H173</f>
        <v>178.08</v>
      </c>
      <c r="I169" s="24">
        <f>I170+I173</f>
        <v>1400000</v>
      </c>
      <c r="J169" s="24">
        <f>J170+J173</f>
        <v>2950000</v>
      </c>
    </row>
    <row r="170" spans="1:10" ht="31.5">
      <c r="A170" s="42" t="s">
        <v>19</v>
      </c>
      <c r="B170" s="31">
        <v>70</v>
      </c>
      <c r="C170" s="31">
        <v>0</v>
      </c>
      <c r="D170" s="8">
        <v>130</v>
      </c>
      <c r="E170" s="41" t="s">
        <v>17</v>
      </c>
      <c r="F170" s="8" t="s">
        <v>55</v>
      </c>
      <c r="G170" s="8"/>
      <c r="H170" s="46">
        <f>H171</f>
        <v>178.08</v>
      </c>
      <c r="I170" s="24">
        <f>I171</f>
        <v>0</v>
      </c>
      <c r="J170" s="24">
        <f>J171</f>
        <v>0</v>
      </c>
    </row>
    <row r="171" spans="1:10">
      <c r="A171" s="7" t="s">
        <v>1</v>
      </c>
      <c r="B171" s="31">
        <v>70</v>
      </c>
      <c r="C171" s="31">
        <v>0</v>
      </c>
      <c r="D171" s="8">
        <v>130</v>
      </c>
      <c r="E171" s="14" t="s">
        <v>17</v>
      </c>
      <c r="F171" s="8" t="s">
        <v>55</v>
      </c>
      <c r="G171" s="8">
        <v>800</v>
      </c>
      <c r="H171" s="46">
        <f>H172</f>
        <v>178.08</v>
      </c>
      <c r="I171" s="24"/>
      <c r="J171" s="24"/>
    </row>
    <row r="172" spans="1:10">
      <c r="A172" s="7" t="s">
        <v>2</v>
      </c>
      <c r="B172" s="31">
        <v>70</v>
      </c>
      <c r="C172" s="31">
        <v>0</v>
      </c>
      <c r="D172" s="8">
        <v>130</v>
      </c>
      <c r="E172" s="14" t="s">
        <v>17</v>
      </c>
      <c r="F172" s="8" t="s">
        <v>55</v>
      </c>
      <c r="G172" s="8">
        <v>850</v>
      </c>
      <c r="H172" s="46">
        <v>178.08</v>
      </c>
      <c r="I172" s="24"/>
      <c r="J172" s="24"/>
    </row>
    <row r="173" spans="1:10">
      <c r="A173" s="28" t="s">
        <v>104</v>
      </c>
      <c r="B173" s="31">
        <v>70</v>
      </c>
      <c r="C173" s="31">
        <v>0</v>
      </c>
      <c r="D173" s="8">
        <v>130</v>
      </c>
      <c r="E173" s="14" t="s">
        <v>17</v>
      </c>
      <c r="F173" s="8" t="s">
        <v>103</v>
      </c>
      <c r="G173" s="8"/>
      <c r="H173" s="46">
        <f t="shared" ref="H173:J174" si="38">H174</f>
        <v>0</v>
      </c>
      <c r="I173" s="24">
        <f t="shared" si="38"/>
        <v>1400000</v>
      </c>
      <c r="J173" s="24">
        <f t="shared" si="38"/>
        <v>2950000</v>
      </c>
    </row>
    <row r="174" spans="1:10">
      <c r="A174" s="7" t="s">
        <v>105</v>
      </c>
      <c r="B174" s="31">
        <v>70</v>
      </c>
      <c r="C174" s="31">
        <v>0</v>
      </c>
      <c r="D174" s="8">
        <v>130</v>
      </c>
      <c r="E174" s="14" t="s">
        <v>17</v>
      </c>
      <c r="F174" s="8" t="s">
        <v>103</v>
      </c>
      <c r="G174" s="8">
        <v>800</v>
      </c>
      <c r="H174" s="46">
        <f t="shared" si="38"/>
        <v>0</v>
      </c>
      <c r="I174" s="24">
        <f t="shared" si="38"/>
        <v>1400000</v>
      </c>
      <c r="J174" s="24">
        <f t="shared" si="38"/>
        <v>2950000</v>
      </c>
    </row>
    <row r="175" spans="1:10">
      <c r="A175" s="7" t="s">
        <v>5</v>
      </c>
      <c r="B175" s="31">
        <v>70</v>
      </c>
      <c r="C175" s="31">
        <v>0</v>
      </c>
      <c r="D175" s="8">
        <v>130</v>
      </c>
      <c r="E175" s="14" t="s">
        <v>17</v>
      </c>
      <c r="F175" s="8" t="s">
        <v>103</v>
      </c>
      <c r="G175" s="8">
        <v>870</v>
      </c>
      <c r="H175" s="46">
        <v>0</v>
      </c>
      <c r="I175" s="24">
        <v>1400000</v>
      </c>
      <c r="J175" s="24">
        <v>2950000</v>
      </c>
    </row>
    <row r="176" spans="1:10" hidden="1">
      <c r="A176" s="44" t="s">
        <v>137</v>
      </c>
      <c r="B176" s="31">
        <v>70</v>
      </c>
      <c r="C176" s="31">
        <v>0</v>
      </c>
      <c r="D176" s="8">
        <v>130</v>
      </c>
      <c r="E176" s="41" t="s">
        <v>135</v>
      </c>
      <c r="F176" s="8"/>
      <c r="G176" s="8"/>
      <c r="H176" s="24">
        <f t="shared" ref="H176:J177" si="39">H177</f>
        <v>0</v>
      </c>
      <c r="I176" s="24">
        <f t="shared" si="39"/>
        <v>0</v>
      </c>
      <c r="J176" s="24">
        <f t="shared" si="39"/>
        <v>0</v>
      </c>
    </row>
    <row r="177" spans="1:10" ht="63" hidden="1">
      <c r="A177" s="42" t="s">
        <v>25</v>
      </c>
      <c r="B177" s="31">
        <v>70</v>
      </c>
      <c r="C177" s="31">
        <v>0</v>
      </c>
      <c r="D177" s="8">
        <v>130</v>
      </c>
      <c r="E177" s="41" t="s">
        <v>24</v>
      </c>
      <c r="F177" s="8"/>
      <c r="G177" s="8"/>
      <c r="H177" s="24">
        <f t="shared" si="39"/>
        <v>0</v>
      </c>
      <c r="I177" s="24">
        <f t="shared" si="39"/>
        <v>0</v>
      </c>
      <c r="J177" s="24">
        <f t="shared" si="39"/>
        <v>0</v>
      </c>
    </row>
    <row r="178" spans="1:10" hidden="1">
      <c r="A178" s="7" t="s">
        <v>49</v>
      </c>
      <c r="B178" s="31">
        <v>70</v>
      </c>
      <c r="C178" s="31">
        <v>0</v>
      </c>
      <c r="D178" s="8">
        <v>130</v>
      </c>
      <c r="E178" s="14" t="s">
        <v>24</v>
      </c>
      <c r="F178" s="8" t="s">
        <v>59</v>
      </c>
      <c r="G178" s="8">
        <v>800</v>
      </c>
      <c r="H178" s="24">
        <v>0</v>
      </c>
      <c r="I178" s="24"/>
      <c r="J178" s="24"/>
    </row>
    <row r="179" spans="1:10" hidden="1">
      <c r="A179" s="7" t="s">
        <v>2</v>
      </c>
      <c r="B179" s="31">
        <v>70</v>
      </c>
      <c r="C179" s="31">
        <v>0</v>
      </c>
      <c r="D179" s="8">
        <v>130</v>
      </c>
      <c r="E179" s="14" t="s">
        <v>24</v>
      </c>
      <c r="F179" s="8" t="s">
        <v>59</v>
      </c>
      <c r="G179" s="8">
        <v>850</v>
      </c>
      <c r="H179" s="24">
        <v>0</v>
      </c>
      <c r="I179" s="24"/>
      <c r="J179" s="24"/>
    </row>
    <row r="180" spans="1:10" hidden="1">
      <c r="A180" s="42" t="s">
        <v>125</v>
      </c>
      <c r="B180" s="31">
        <v>70</v>
      </c>
      <c r="C180" s="31">
        <v>0</v>
      </c>
      <c r="D180" s="8">
        <v>130</v>
      </c>
      <c r="E180" s="41">
        <v>1000</v>
      </c>
      <c r="F180" s="8"/>
      <c r="G180" s="8"/>
      <c r="H180" s="24">
        <f t="shared" ref="H180:J181" si="40">H181</f>
        <v>0</v>
      </c>
      <c r="I180" s="24">
        <f t="shared" si="40"/>
        <v>0</v>
      </c>
      <c r="J180" s="24">
        <f t="shared" si="40"/>
        <v>0</v>
      </c>
    </row>
    <row r="181" spans="1:10" ht="37.5" hidden="1">
      <c r="A181" s="7" t="s">
        <v>144</v>
      </c>
      <c r="B181" s="31">
        <v>70</v>
      </c>
      <c r="C181" s="31">
        <v>0</v>
      </c>
      <c r="D181" s="8">
        <v>130</v>
      </c>
      <c r="E181" s="41" t="s">
        <v>143</v>
      </c>
      <c r="F181" s="8"/>
      <c r="G181" s="8"/>
      <c r="H181" s="24">
        <f t="shared" si="40"/>
        <v>0</v>
      </c>
      <c r="I181" s="24">
        <f t="shared" si="40"/>
        <v>0</v>
      </c>
      <c r="J181" s="24">
        <f t="shared" si="40"/>
        <v>0</v>
      </c>
    </row>
    <row r="182" spans="1:10" hidden="1">
      <c r="A182" s="7" t="s">
        <v>16</v>
      </c>
      <c r="B182" s="31">
        <v>70</v>
      </c>
      <c r="C182" s="31">
        <v>0</v>
      </c>
      <c r="D182" s="8">
        <v>130</v>
      </c>
      <c r="E182" s="34">
        <v>1006</v>
      </c>
      <c r="F182" s="8" t="s">
        <v>44</v>
      </c>
      <c r="G182" s="30"/>
      <c r="H182" s="24">
        <f t="shared" ref="H182:J183" si="41">H183</f>
        <v>0</v>
      </c>
      <c r="I182" s="24">
        <f t="shared" si="41"/>
        <v>0</v>
      </c>
      <c r="J182" s="24">
        <f t="shared" si="41"/>
        <v>0</v>
      </c>
    </row>
    <row r="183" spans="1:10" ht="37.5" hidden="1">
      <c r="A183" s="7" t="s">
        <v>4</v>
      </c>
      <c r="B183" s="31">
        <v>70</v>
      </c>
      <c r="C183" s="31">
        <v>0</v>
      </c>
      <c r="D183" s="8">
        <v>130</v>
      </c>
      <c r="E183" s="34">
        <v>1006</v>
      </c>
      <c r="F183" s="8" t="s">
        <v>44</v>
      </c>
      <c r="G183" s="8">
        <v>300</v>
      </c>
      <c r="H183" s="24">
        <f t="shared" si="41"/>
        <v>0</v>
      </c>
      <c r="I183" s="24">
        <f t="shared" si="41"/>
        <v>0</v>
      </c>
      <c r="J183" s="24">
        <f t="shared" si="41"/>
        <v>0</v>
      </c>
    </row>
    <row r="184" spans="1:10" ht="37.5" hidden="1">
      <c r="A184" s="7" t="s">
        <v>119</v>
      </c>
      <c r="B184" s="31">
        <v>70</v>
      </c>
      <c r="C184" s="31">
        <v>0</v>
      </c>
      <c r="D184" s="8">
        <v>130</v>
      </c>
      <c r="E184" s="34">
        <v>1006</v>
      </c>
      <c r="F184" s="8" t="s">
        <v>44</v>
      </c>
      <c r="G184" s="8">
        <v>320</v>
      </c>
      <c r="H184" s="24">
        <v>0</v>
      </c>
      <c r="I184" s="24"/>
      <c r="J184" s="24"/>
    </row>
    <row r="185" spans="1:10">
      <c r="A185" s="35" t="s">
        <v>8</v>
      </c>
      <c r="B185" s="35"/>
      <c r="C185" s="35"/>
      <c r="D185" s="36"/>
      <c r="E185" s="37" t="s">
        <v>0</v>
      </c>
      <c r="F185" s="36" t="s">
        <v>0</v>
      </c>
      <c r="G185" s="36" t="s">
        <v>0</v>
      </c>
      <c r="H185" s="38">
        <f>H143+H6</f>
        <v>64984383.940000005</v>
      </c>
      <c r="I185" s="38">
        <f>I143+I6</f>
        <v>59892267.300000004</v>
      </c>
      <c r="J185" s="38">
        <f>J143+J6</f>
        <v>63318025.750000007</v>
      </c>
    </row>
    <row r="186" spans="1:10">
      <c r="H186" s="18">
        <v>52414318.350000001</v>
      </c>
      <c r="I186" s="18">
        <v>49754000</v>
      </c>
      <c r="J186" s="19">
        <v>52173400</v>
      </c>
    </row>
    <row r="187" spans="1:10">
      <c r="H187" s="18">
        <f>H186-H185</f>
        <v>-12570065.590000004</v>
      </c>
      <c r="I187" s="18">
        <f>I186-I185</f>
        <v>-10138267.300000004</v>
      </c>
      <c r="J187" s="18">
        <f>J186-J185</f>
        <v>-11144625.750000007</v>
      </c>
    </row>
    <row r="188" spans="1:10">
      <c r="I188" s="18"/>
      <c r="J188" s="19"/>
    </row>
  </sheetData>
  <autoFilter ref="E5:E187"/>
  <mergeCells count="3">
    <mergeCell ref="F2:J2"/>
    <mergeCell ref="A3:J3"/>
    <mergeCell ref="F1:J1"/>
  </mergeCells>
  <phoneticPr fontId="9" type="noConversion"/>
  <pageMargins left="0.7" right="0.7" top="0.75" bottom="0.75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СОВЕТ</cp:lastModifiedBy>
  <cp:lastPrinted>2025-09-29T12:12:07Z</cp:lastPrinted>
  <dcterms:created xsi:type="dcterms:W3CDTF">2017-04-21T10:12:48Z</dcterms:created>
  <dcterms:modified xsi:type="dcterms:W3CDTF">2025-09-29T12:12:13Z</dcterms:modified>
</cp:coreProperties>
</file>